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Osnovni_podatki" sheetId="1" r:id="rId1"/>
    <sheet name="PIONIRJI" sheetId="2" r:id="rId2"/>
    <sheet name="PIONIRKE" sheetId="3" r:id="rId3"/>
    <sheet name="MLADINCI" sheetId="4" r:id="rId4"/>
    <sheet name="MLADINKE" sheetId="5" r:id="rId5"/>
    <sheet name="PRIPRAVNIKI" sheetId="6" r:id="rId6"/>
    <sheet name="PRIPRAVNICE" sheetId="7" r:id="rId7"/>
    <sheet name="Letnice" sheetId="8" r:id="rId8"/>
  </sheets>
  <definedNames>
    <definedName name="Mladinci">#REF!</definedName>
    <definedName name="Pionirji">#REF!</definedName>
    <definedName name="_xlnm.Print_Area" localSheetId="3">'MLADINCI'!$A$1:$BV$45</definedName>
    <definedName name="_xlnm.Print_Area" localSheetId="4">'MLADINKE'!$A$1:$BV$45</definedName>
    <definedName name="_xlnm.Print_Area" localSheetId="1">'PIONIRJI'!$A$1:$BA$45</definedName>
    <definedName name="_xlnm.Print_Area" localSheetId="2">'PIONIRKE'!$A$1:$BA$45</definedName>
    <definedName name="_xlnm.Print_Area" localSheetId="6">'PRIPRAVNICE'!$A$1:$BP$45</definedName>
    <definedName name="_xlnm.Print_Area" localSheetId="5">'PRIPRAVNIKI'!$A$1:$BP$45</definedName>
    <definedName name="Pripravniki">#REF!</definedName>
    <definedName name="Zveza">#REF!</definedName>
  </definedNames>
  <calcPr fullCalcOnLoad="1"/>
</workbook>
</file>

<file path=xl/comments4.xml><?xml version="1.0" encoding="utf-8"?>
<comments xmlns="http://schemas.openxmlformats.org/spreadsheetml/2006/main">
  <authors>
    <author>Klemen</author>
  </authors>
  <commentList>
    <comment ref="Y7" authorId="0">
      <text>
        <r>
          <rPr>
            <b/>
            <sz val="9"/>
            <rFont val="Tahoma"/>
            <family val="0"/>
          </rPr>
          <t>MS</t>
        </r>
        <r>
          <rPr>
            <sz val="9"/>
            <rFont val="Tahoma"/>
            <family val="0"/>
          </rPr>
          <t>:
Mrtvi čas lahko vnašate za vsako kontrolno točko posebej, seveda pa ga lahko predhodno seštejete in vnesete kot skupnega. Pri tem si morate program nekoliko prilagoditi.</t>
        </r>
      </text>
    </comment>
  </commentList>
</comments>
</file>

<file path=xl/comments5.xml><?xml version="1.0" encoding="utf-8"?>
<comments xmlns="http://schemas.openxmlformats.org/spreadsheetml/2006/main">
  <authors>
    <author>Klemen</author>
  </authors>
  <commentList>
    <comment ref="Y7" authorId="0">
      <text>
        <r>
          <rPr>
            <b/>
            <sz val="9"/>
            <rFont val="Tahoma"/>
            <family val="0"/>
          </rPr>
          <t>MS</t>
        </r>
        <r>
          <rPr>
            <sz val="9"/>
            <rFont val="Tahoma"/>
            <family val="0"/>
          </rPr>
          <t>:
Mrtvi čas lahko vnašate za vsako kontrolno točko posebej, seveda pa ga lahko predhodno seštejete in vnesete kot skupnega. Pri tem si morate program nekoliko prilagoditi.</t>
        </r>
      </text>
    </comment>
  </commentList>
</comments>
</file>

<file path=xl/sharedStrings.xml><?xml version="1.0" encoding="utf-8"?>
<sst xmlns="http://schemas.openxmlformats.org/spreadsheetml/2006/main" count="603" uniqueCount="146">
  <si>
    <t>3.KT</t>
  </si>
  <si>
    <t>5.KT</t>
  </si>
  <si>
    <t>4.KT</t>
  </si>
  <si>
    <t>REZULTAT</t>
  </si>
  <si>
    <t>EKIPA</t>
  </si>
  <si>
    <t>2.KT</t>
  </si>
  <si>
    <t>1.KT</t>
  </si>
  <si>
    <t>NEG.T</t>
  </si>
  <si>
    <t>ČAS V s.</t>
  </si>
  <si>
    <t>Vozli</t>
  </si>
  <si>
    <t>6.KT</t>
  </si>
  <si>
    <t>MLADINCI</t>
  </si>
  <si>
    <t>PIONIRJI</t>
  </si>
  <si>
    <t>Kategorija</t>
  </si>
  <si>
    <t>Mesto</t>
  </si>
  <si>
    <t>URA ŠTARTA</t>
  </si>
  <si>
    <t>ČAS V TOČKAH</t>
  </si>
  <si>
    <t>SKUPNI ČAS HOJE</t>
  </si>
  <si>
    <t>GASILSKA ZVEZA</t>
  </si>
  <si>
    <t>SKUPAJ TOČKE</t>
  </si>
  <si>
    <t>Vnos osnovnih podatkov o tekmovanju, ki bodo vidni na izpisih rezultatov</t>
  </si>
  <si>
    <t>Organizator:</t>
  </si>
  <si>
    <t>Kraj tekmovanja:</t>
  </si>
  <si>
    <t>Datum:</t>
  </si>
  <si>
    <t>Predsednik tekmovalnega odbora:</t>
  </si>
  <si>
    <t>Vodja tekmovanja:</t>
  </si>
  <si>
    <t>Naziv tekmovanja pripravniki:</t>
  </si>
  <si>
    <t>Naziv tekmovanja pionirji, mladinci:</t>
  </si>
  <si>
    <t>REGIJA</t>
  </si>
  <si>
    <t>TEKMOVALCI</t>
  </si>
  <si>
    <t>ZAČETNE TOČKE</t>
  </si>
  <si>
    <t>Topografski znaki</t>
  </si>
  <si>
    <t>URA PRIHODA NA CILJ</t>
  </si>
  <si>
    <t>MRTVI ČAS</t>
  </si>
  <si>
    <t>Štartna številka</t>
  </si>
  <si>
    <t>Zvijanje cevi</t>
  </si>
  <si>
    <t>MRTVI ČAS SKUPAJ</t>
  </si>
  <si>
    <t>MČ</t>
  </si>
  <si>
    <t>m</t>
  </si>
  <si>
    <t>s</t>
  </si>
  <si>
    <t>Zamujanje</t>
  </si>
  <si>
    <t>Mladinci</t>
  </si>
  <si>
    <t>Pionirji</t>
  </si>
  <si>
    <t>Upoštevana starost</t>
  </si>
  <si>
    <t>Leto tekmovanja</t>
  </si>
  <si>
    <t>Pozitivne točke</t>
  </si>
  <si>
    <t>LETNICA</t>
  </si>
  <si>
    <t>Skupna starost</t>
  </si>
  <si>
    <t>Letnica 1</t>
  </si>
  <si>
    <t>Letnica 2</t>
  </si>
  <si>
    <t>Letnica 3</t>
  </si>
  <si>
    <t>Praktične vaje</t>
  </si>
  <si>
    <t>3. KT</t>
  </si>
  <si>
    <t>Zamujanje - var. 2</t>
  </si>
  <si>
    <t>5. KT</t>
  </si>
  <si>
    <t>Navezava orodja</t>
  </si>
  <si>
    <t>Ura nastopa</t>
  </si>
  <si>
    <t>Vaja z vedrovko</t>
  </si>
  <si>
    <t>PIONIRKE</t>
  </si>
  <si>
    <t>NEODDANA KARTA</t>
  </si>
  <si>
    <t>Predsednik B komisije:</t>
  </si>
  <si>
    <t>GASILCI PRIPRAVNIKI</t>
  </si>
  <si>
    <t>GASILKE PRIPRAVNICE</t>
  </si>
  <si>
    <t>Polaganje napadalnega cevovoda</t>
  </si>
  <si>
    <t>Radijske zveze</t>
  </si>
  <si>
    <t>Tekmovanje pionirjev in mladincev v orientaciji GZ Tržič</t>
  </si>
  <si>
    <t>Tekmovanje priptavnikov v orientaciji GZ Tržič</t>
  </si>
  <si>
    <t>Gasilska zveza Tržič</t>
  </si>
  <si>
    <t>Lom pod Storžičem</t>
  </si>
  <si>
    <t>Ivo Črnilec</t>
  </si>
  <si>
    <t>Grega Meglič</t>
  </si>
  <si>
    <t>Manca ahačič</t>
  </si>
  <si>
    <t>h</t>
  </si>
  <si>
    <t>2. KT</t>
  </si>
  <si>
    <t>H</t>
  </si>
  <si>
    <t>M</t>
  </si>
  <si>
    <t>S</t>
  </si>
  <si>
    <r>
      <t>MLADIN</t>
    </r>
    <r>
      <rPr>
        <sz val="14"/>
        <rFont val="Verdana"/>
        <family val="2"/>
      </rPr>
      <t>KE</t>
    </r>
  </si>
  <si>
    <t>Bistrica pri Tržiču</t>
  </si>
  <si>
    <t>Mija, Petra, Jaka</t>
  </si>
  <si>
    <t>Taja, Naja, Nastja</t>
  </si>
  <si>
    <t>Nejc,Maks,Antonio</t>
  </si>
  <si>
    <t>Ažbe,Ožbej,Peter</t>
  </si>
  <si>
    <t>Lom pod Storžičem 1</t>
  </si>
  <si>
    <t>Lom pod Storžičem 2</t>
  </si>
  <si>
    <t>Luka, Jakob, Tim</t>
  </si>
  <si>
    <t>Spajanje cevi</t>
  </si>
  <si>
    <t>Brezje Pri Tržiču</t>
  </si>
  <si>
    <t>Anže, Bor, Maj</t>
  </si>
  <si>
    <t>Anja, Meta, Eva</t>
  </si>
  <si>
    <t>Sara, Tjaša, Ana</t>
  </si>
  <si>
    <t>Brezje Pri Tržiču 1</t>
  </si>
  <si>
    <t>Nika, Ema, Jaka</t>
  </si>
  <si>
    <t>Bistrica pri Tržiču 1</t>
  </si>
  <si>
    <t>Omar, Adam, Rok</t>
  </si>
  <si>
    <t>Kovor</t>
  </si>
  <si>
    <t>Dominik, Žan, Nik</t>
  </si>
  <si>
    <t>Lara, Tea, Ema</t>
  </si>
  <si>
    <t xml:space="preserve">Bistrica Pri Tržiču </t>
  </si>
  <si>
    <t>Ajda, Nika, Olivia</t>
  </si>
  <si>
    <t>Lea, Maja, Anja</t>
  </si>
  <si>
    <t>Bistrica Pri Tržiču 2</t>
  </si>
  <si>
    <t>Maks, Vid, Urh</t>
  </si>
  <si>
    <t>Martin, Anže, Jernej</t>
  </si>
  <si>
    <t>Pia Zoja, Evelin</t>
  </si>
  <si>
    <t>Bistrica Pri Tržiču 3</t>
  </si>
  <si>
    <t>Vasja, Andraž, Primož</t>
  </si>
  <si>
    <t>Leše 1</t>
  </si>
  <si>
    <t>Leše 2</t>
  </si>
  <si>
    <t>Nik, Taj, Staš</t>
  </si>
  <si>
    <t>Gaber, Vid, Luka</t>
  </si>
  <si>
    <t>Križe 1</t>
  </si>
  <si>
    <t>Križe 2</t>
  </si>
  <si>
    <t>Križe 3</t>
  </si>
  <si>
    <t>Matic, Jakob, Mark</t>
  </si>
  <si>
    <t>Križe</t>
  </si>
  <si>
    <t>Tinkara, Hana, Tina</t>
  </si>
  <si>
    <t>Bistrica Pri Tržiču</t>
  </si>
  <si>
    <t>Matic, Rok, Gašper</t>
  </si>
  <si>
    <t>Alja, Andrej, Urh</t>
  </si>
  <si>
    <t>Bistrica Pri Tržiču 1</t>
  </si>
  <si>
    <t>Emanuel, Daniel, Valentino</t>
  </si>
  <si>
    <t>Oto, Petja, Urh</t>
  </si>
  <si>
    <t>Leše</t>
  </si>
  <si>
    <t>Sara, Lana, Jasmina</t>
  </si>
  <si>
    <t>Luka, Lev, Val</t>
  </si>
  <si>
    <t>Maja, Žan, Vito</t>
  </si>
  <si>
    <t>Gašper, Marjetka, Sofija</t>
  </si>
  <si>
    <t>Manca, Kaja, Julija</t>
  </si>
  <si>
    <t>Tržič</t>
  </si>
  <si>
    <t>Gašper, Miha, Tevž</t>
  </si>
  <si>
    <t>Kristjan, Tajda, Žan</t>
  </si>
  <si>
    <t>Lovro, Rožle, Črt</t>
  </si>
  <si>
    <t>Tržič 2</t>
  </si>
  <si>
    <t>Faris,Arduana, David</t>
  </si>
  <si>
    <t>Tržič 3</t>
  </si>
  <si>
    <t>Jaka, Lovro, Nik</t>
  </si>
  <si>
    <t>Lara, anabela, Zala</t>
  </si>
  <si>
    <t>Valerij, Anže, Tim</t>
  </si>
  <si>
    <t>Kovor 2</t>
  </si>
  <si>
    <t>Gaber, Nejc, Anže</t>
  </si>
  <si>
    <t>Mark, Lara, Jakob</t>
  </si>
  <si>
    <t>Jan, Nace, Miha</t>
  </si>
  <si>
    <t>Ožbej, Matevž, Gaber</t>
  </si>
  <si>
    <t>Tim, Tilen, Benjamin</t>
  </si>
  <si>
    <t>Meta, Nik, Živa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</si>
</sst>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F400]h:mm:ss\ AM/PM"/>
    <numFmt numFmtId="175" formatCode="[$-424]d\.\ mmmm\ yyyy"/>
    <numFmt numFmtId="176" formatCode="[$-F400]mm:ss\ AM/PM"/>
    <numFmt numFmtId="177" formatCode="[$-F800]dddd\,\ mmmm\ dd\,\ yyyy"/>
    <numFmt numFmtId="178" formatCode="m:ss"/>
    <numFmt numFmtId="179" formatCode="0.0"/>
    <numFmt numFmtId="180" formatCode="[$-424]dddd\,\ dd\.\ mmmm\ yyyy"/>
    <numFmt numFmtId="181" formatCode="dddd&quot;, &quot;mmmm\ dd&quot;, &quot;yyyy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color indexed="62"/>
      <name val="Verdana"/>
      <family val="2"/>
    </font>
    <font>
      <b/>
      <sz val="14"/>
      <name val="Arial CE"/>
      <family val="0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b/>
      <sz val="14"/>
      <name val="Verdana"/>
      <family val="2"/>
    </font>
    <font>
      <sz val="8"/>
      <color indexed="62"/>
      <name val="Verdana"/>
      <family val="2"/>
    </font>
    <font>
      <sz val="8"/>
      <name val="Arial"/>
      <family val="2"/>
    </font>
    <font>
      <sz val="10"/>
      <name val="Times New Roman CE"/>
      <family val="1"/>
    </font>
    <font>
      <b/>
      <sz val="7"/>
      <color indexed="62"/>
      <name val="Verdana"/>
      <family val="2"/>
    </font>
    <font>
      <sz val="9"/>
      <name val="Times New Roman CE"/>
      <family val="1"/>
    </font>
    <font>
      <sz val="9"/>
      <name val="Tahoma"/>
      <family val="0"/>
    </font>
    <font>
      <b/>
      <sz val="9"/>
      <name val="Tahoma"/>
      <family val="0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0"/>
      <name val="Times New Roman CE"/>
      <family val="1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5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0" fillId="0" borderId="0" xfId="0" applyNumberFormat="1" applyAlignment="1">
      <alignment/>
    </xf>
    <xf numFmtId="0" fontId="6" fillId="33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174" fontId="6" fillId="0" borderId="1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Alignment="1">
      <alignment/>
    </xf>
    <xf numFmtId="174" fontId="6" fillId="0" borderId="10" xfId="0" applyNumberFormat="1" applyFont="1" applyBorder="1" applyAlignment="1" applyProtection="1">
      <alignment horizontal="center"/>
      <protection locked="0"/>
    </xf>
    <xf numFmtId="174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/>
      <protection/>
    </xf>
    <xf numFmtId="0" fontId="6" fillId="0" borderId="10" xfId="43" applyFont="1" applyBorder="1">
      <alignment/>
      <protection/>
    </xf>
    <xf numFmtId="0" fontId="6" fillId="0" borderId="10" xfId="43" applyFont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41" applyFont="1" applyBorder="1" applyAlignment="1">
      <alignment horizontal="center"/>
      <protection/>
    </xf>
    <xf numFmtId="0" fontId="6" fillId="0" borderId="10" xfId="41" applyFont="1" applyBorder="1" applyAlignment="1">
      <alignment/>
      <protection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1" fontId="6" fillId="0" borderId="10" xfId="0" applyNumberFormat="1" applyFont="1" applyFill="1" applyBorder="1" applyAlignment="1" applyProtection="1">
      <alignment horizontal="center"/>
      <protection locked="0"/>
    </xf>
    <xf numFmtId="174" fontId="0" fillId="35" borderId="0" xfId="0" applyNumberFormat="1" applyFill="1" applyAlignment="1">
      <alignment/>
    </xf>
    <xf numFmtId="174" fontId="2" fillId="35" borderId="0" xfId="0" applyNumberFormat="1" applyFont="1" applyFill="1" applyAlignment="1">
      <alignment horizontal="center"/>
    </xf>
    <xf numFmtId="0" fontId="7" fillId="36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21" fontId="7" fillId="34" borderId="10" xfId="0" applyNumberFormat="1" applyFont="1" applyFill="1" applyBorder="1" applyAlignment="1" applyProtection="1">
      <alignment horizontal="center"/>
      <protection locked="0"/>
    </xf>
    <xf numFmtId="2" fontId="6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38" borderId="1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177" fontId="18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/>
    </xf>
    <xf numFmtId="177" fontId="19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2" fontId="10" fillId="35" borderId="0" xfId="0" applyNumberFormat="1" applyFont="1" applyFill="1" applyAlignment="1">
      <alignment/>
    </xf>
    <xf numFmtId="174" fontId="2" fillId="35" borderId="0" xfId="0" applyNumberFormat="1" applyFont="1" applyFill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0" fontId="5" fillId="37" borderId="13" xfId="0" applyNumberFormat="1" applyFont="1" applyFill="1" applyBorder="1" applyAlignment="1">
      <alignment horizontal="center" vertical="center" wrapText="1"/>
    </xf>
    <xf numFmtId="21" fontId="19" fillId="35" borderId="0" xfId="0" applyNumberFormat="1" applyFont="1" applyFill="1" applyAlignment="1">
      <alignment horizontal="center"/>
    </xf>
    <xf numFmtId="21" fontId="2" fillId="35" borderId="0" xfId="0" applyNumberFormat="1" applyFont="1" applyFill="1" applyAlignment="1">
      <alignment/>
    </xf>
    <xf numFmtId="21" fontId="0" fillId="35" borderId="0" xfId="0" applyNumberFormat="1" applyFill="1" applyAlignment="1">
      <alignment/>
    </xf>
    <xf numFmtId="21" fontId="0" fillId="0" borderId="0" xfId="0" applyNumberFormat="1" applyAlignment="1">
      <alignment/>
    </xf>
    <xf numFmtId="0" fontId="19" fillId="35" borderId="0" xfId="0" applyNumberFormat="1" applyFont="1" applyFill="1" applyAlignment="1">
      <alignment horizontal="center"/>
    </xf>
    <xf numFmtId="0" fontId="2" fillId="35" borderId="0" xfId="0" applyNumberFormat="1" applyFont="1" applyFill="1" applyAlignment="1">
      <alignment/>
    </xf>
    <xf numFmtId="0" fontId="0" fillId="35" borderId="0" xfId="0" applyNumberFormat="1" applyFill="1" applyAlignment="1">
      <alignment/>
    </xf>
    <xf numFmtId="0" fontId="5" fillId="37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8" fillId="37" borderId="15" xfId="0" applyFont="1" applyFill="1" applyBorder="1" applyAlignment="1">
      <alignment horizontal="center"/>
    </xf>
    <xf numFmtId="0" fontId="22" fillId="37" borderId="11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2" fontId="5" fillId="37" borderId="18" xfId="0" applyNumberFormat="1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 textRotation="90" wrapText="1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5" fillId="37" borderId="0" xfId="0" applyNumberFormat="1" applyFont="1" applyFill="1" applyBorder="1" applyAlignment="1">
      <alignment horizontal="center" textRotation="90" wrapText="1"/>
    </xf>
    <xf numFmtId="0" fontId="0" fillId="37" borderId="21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 wrapText="1"/>
    </xf>
    <xf numFmtId="0" fontId="13" fillId="37" borderId="21" xfId="0" applyFont="1" applyFill="1" applyBorder="1" applyAlignment="1">
      <alignment horizontal="left" vertical="center"/>
    </xf>
    <xf numFmtId="0" fontId="0" fillId="37" borderId="23" xfId="0" applyFill="1" applyBorder="1" applyAlignment="1">
      <alignment wrapText="1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40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13" fillId="37" borderId="22" xfId="0" applyFont="1" applyFill="1" applyBorder="1" applyAlignment="1">
      <alignment horizontal="left" vertical="center" wrapText="1"/>
    </xf>
    <xf numFmtId="179" fontId="0" fillId="39" borderId="25" xfId="0" applyNumberFormat="1" applyFill="1" applyBorder="1" applyAlignment="1">
      <alignment/>
    </xf>
    <xf numFmtId="179" fontId="0" fillId="39" borderId="28" xfId="0" applyNumberFormat="1" applyFill="1" applyBorder="1" applyAlignment="1">
      <alignment/>
    </xf>
    <xf numFmtId="179" fontId="0" fillId="39" borderId="30" xfId="0" applyNumberFormat="1" applyFill="1" applyBorder="1" applyAlignment="1">
      <alignment/>
    </xf>
    <xf numFmtId="0" fontId="1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179" fontId="6" fillId="34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5" fillId="37" borderId="0" xfId="0" applyNumberFormat="1" applyFont="1" applyFill="1" applyBorder="1" applyAlignment="1">
      <alignment textRotation="90" wrapText="1"/>
    </xf>
    <xf numFmtId="0" fontId="26" fillId="0" borderId="0" xfId="0" applyFont="1" applyAlignment="1">
      <alignment/>
    </xf>
    <xf numFmtId="0" fontId="64" fillId="35" borderId="0" xfId="0" applyFont="1" applyFill="1" applyAlignment="1">
      <alignment/>
    </xf>
    <xf numFmtId="0" fontId="26" fillId="35" borderId="0" xfId="0" applyFont="1" applyFill="1" applyAlignment="1">
      <alignment/>
    </xf>
    <xf numFmtId="1" fontId="6" fillId="34" borderId="10" xfId="0" applyNumberFormat="1" applyFont="1" applyFill="1" applyBorder="1" applyAlignment="1">
      <alignment horizontal="center"/>
    </xf>
    <xf numFmtId="21" fontId="6" fillId="35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1" fontId="2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0" fontId="0" fillId="35" borderId="0" xfId="0" applyFill="1" applyAlignment="1">
      <alignment horizontal="right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2" fontId="5" fillId="37" borderId="18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 vertical="center" textRotation="90" wrapText="1"/>
    </xf>
    <xf numFmtId="0" fontId="5" fillId="37" borderId="14" xfId="0" applyNumberFormat="1" applyFont="1" applyFill="1" applyBorder="1" applyAlignment="1">
      <alignment horizontal="center" wrapText="1"/>
    </xf>
    <xf numFmtId="0" fontId="5" fillId="37" borderId="0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wrapText="1"/>
    </xf>
    <xf numFmtId="2" fontId="5" fillId="37" borderId="14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25" fillId="37" borderId="0" xfId="0" applyNumberFormat="1" applyFont="1" applyFill="1" applyBorder="1" applyAlignment="1">
      <alignment horizontal="center" vertical="center" textRotation="90" wrapText="1"/>
    </xf>
    <xf numFmtId="0" fontId="25" fillId="37" borderId="15" xfId="0" applyNumberFormat="1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/>
    </xf>
    <xf numFmtId="0" fontId="6" fillId="33" borderId="20" xfId="0" applyNumberFormat="1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>
      <alignment horizontal="center" textRotation="90" wrapText="1"/>
    </xf>
    <xf numFmtId="0" fontId="6" fillId="0" borderId="32" xfId="0" applyNumberFormat="1" applyFont="1" applyFill="1" applyBorder="1" applyAlignment="1" applyProtection="1">
      <alignment horizontal="center"/>
      <protection locked="0"/>
    </xf>
    <xf numFmtId="0" fontId="6" fillId="33" borderId="33" xfId="0" applyNumberFormat="1" applyFont="1" applyFill="1" applyBorder="1" applyAlignment="1" applyProtection="1">
      <alignment horizontal="center"/>
      <protection locked="0"/>
    </xf>
    <xf numFmtId="0" fontId="6" fillId="33" borderId="34" xfId="0" applyNumberFormat="1" applyFont="1" applyFill="1" applyBorder="1" applyAlignment="1" applyProtection="1">
      <alignment horizontal="center"/>
      <protection locked="0"/>
    </xf>
    <xf numFmtId="0" fontId="6" fillId="33" borderId="35" xfId="0" applyNumberFormat="1" applyFont="1" applyFill="1" applyBorder="1" applyAlignment="1" applyProtection="1">
      <alignment horizontal="center"/>
      <protection locked="0"/>
    </xf>
    <xf numFmtId="0" fontId="16" fillId="36" borderId="0" xfId="0" applyFont="1" applyFill="1" applyAlignment="1">
      <alignment horizontal="center" wrapText="1"/>
    </xf>
    <xf numFmtId="0" fontId="5" fillId="37" borderId="0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21" fontId="5" fillId="37" borderId="36" xfId="0" applyNumberFormat="1" applyFont="1" applyFill="1" applyBorder="1" applyAlignment="1">
      <alignment horizontal="center" vertical="center" textRotation="90" wrapText="1"/>
    </xf>
    <xf numFmtId="21" fontId="5" fillId="37" borderId="37" xfId="0" applyNumberFormat="1" applyFont="1" applyFill="1" applyBorder="1" applyAlignment="1">
      <alignment horizontal="center" vertical="center" textRotation="90" wrapText="1"/>
    </xf>
    <xf numFmtId="21" fontId="5" fillId="37" borderId="31" xfId="0" applyNumberFormat="1" applyFont="1" applyFill="1" applyBorder="1" applyAlignment="1">
      <alignment horizontal="center" vertical="center" textRotation="90" wrapText="1"/>
    </xf>
    <xf numFmtId="21" fontId="5" fillId="37" borderId="36" xfId="0" applyNumberFormat="1" applyFont="1" applyFill="1" applyBorder="1" applyAlignment="1">
      <alignment horizontal="center" vertical="center" wrapText="1"/>
    </xf>
    <xf numFmtId="21" fontId="5" fillId="37" borderId="37" xfId="0" applyNumberFormat="1" applyFont="1" applyFill="1" applyBorder="1" applyAlignment="1">
      <alignment horizontal="center" vertical="center" wrapText="1"/>
    </xf>
    <xf numFmtId="21" fontId="5" fillId="37" borderId="31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wrapText="1"/>
    </xf>
    <xf numFmtId="0" fontId="5" fillId="37" borderId="14" xfId="0" applyNumberFormat="1" applyFont="1" applyFill="1" applyBorder="1" applyAlignment="1">
      <alignment horizontal="center" wrapText="1"/>
    </xf>
    <xf numFmtId="0" fontId="5" fillId="37" borderId="18" xfId="0" applyNumberFormat="1" applyFont="1" applyFill="1" applyBorder="1" applyAlignment="1">
      <alignment horizontal="center" wrapText="1"/>
    </xf>
    <xf numFmtId="0" fontId="5" fillId="37" borderId="13" xfId="0" applyNumberFormat="1" applyFont="1" applyFill="1" applyBorder="1" applyAlignment="1">
      <alignment horizontal="center" textRotation="90" wrapText="1"/>
    </xf>
    <xf numFmtId="0" fontId="5" fillId="37" borderId="11" xfId="0" applyNumberFormat="1" applyFont="1" applyFill="1" applyBorder="1" applyAlignment="1">
      <alignment horizontal="center" textRotation="90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8" xfId="0" applyFont="1" applyFill="1" applyBorder="1" applyAlignment="1">
      <alignment horizontal="center" wrapText="1"/>
    </xf>
    <xf numFmtId="0" fontId="25" fillId="37" borderId="19" xfId="0" applyNumberFormat="1" applyFont="1" applyFill="1" applyBorder="1" applyAlignment="1">
      <alignment horizontal="center" vertical="center" textRotation="90" wrapText="1"/>
    </xf>
    <xf numFmtId="0" fontId="25" fillId="37" borderId="12" xfId="0" applyNumberFormat="1" applyFont="1" applyFill="1" applyBorder="1" applyAlignment="1">
      <alignment horizontal="center" vertical="center" textRotation="90" wrapText="1"/>
    </xf>
    <xf numFmtId="0" fontId="5" fillId="37" borderId="10" xfId="0" applyNumberFormat="1" applyFont="1" applyFill="1" applyBorder="1" applyAlignment="1">
      <alignment horizontal="center" vertical="center" textRotation="90" wrapText="1"/>
    </xf>
    <xf numFmtId="21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36" xfId="0" applyNumberFormat="1" applyFont="1" applyFill="1" applyBorder="1" applyAlignment="1">
      <alignment horizontal="center" vertical="center" textRotation="90" wrapText="1"/>
    </xf>
    <xf numFmtId="0" fontId="5" fillId="37" borderId="37" xfId="0" applyNumberFormat="1" applyFont="1" applyFill="1" applyBorder="1" applyAlignment="1">
      <alignment horizontal="center" vertical="center" textRotation="90" wrapText="1"/>
    </xf>
    <xf numFmtId="0" fontId="5" fillId="37" borderId="31" xfId="0" applyNumberFormat="1" applyFont="1" applyFill="1" applyBorder="1" applyAlignment="1">
      <alignment horizontal="center" vertical="center" textRotation="90" wrapText="1"/>
    </xf>
    <xf numFmtId="0" fontId="5" fillId="37" borderId="10" xfId="0" applyNumberFormat="1" applyFont="1" applyFill="1" applyBorder="1" applyAlignment="1">
      <alignment horizontal="center" textRotation="90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>
      <alignment horizontal="center" vertical="center" wrapText="1"/>
    </xf>
    <xf numFmtId="2" fontId="5" fillId="37" borderId="13" xfId="0" applyNumberFormat="1" applyFont="1" applyFill="1" applyBorder="1" applyAlignment="1">
      <alignment horizontal="center"/>
    </xf>
    <xf numFmtId="2" fontId="5" fillId="37" borderId="14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0" fontId="5" fillId="37" borderId="36" xfId="0" applyNumberFormat="1" applyFont="1" applyFill="1" applyBorder="1" applyAlignment="1">
      <alignment horizontal="center" textRotation="90" wrapText="1"/>
    </xf>
    <xf numFmtId="0" fontId="5" fillId="37" borderId="37" xfId="0" applyNumberFormat="1" applyFont="1" applyFill="1" applyBorder="1" applyAlignment="1">
      <alignment horizontal="center" textRotation="90" wrapText="1"/>
    </xf>
    <xf numFmtId="0" fontId="5" fillId="37" borderId="31" xfId="0" applyNumberFormat="1" applyFont="1" applyFill="1" applyBorder="1" applyAlignment="1">
      <alignment horizontal="center" textRotation="90" wrapText="1"/>
    </xf>
    <xf numFmtId="0" fontId="5" fillId="37" borderId="20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36" xfId="0" applyNumberFormat="1" applyFont="1" applyFill="1" applyBorder="1" applyAlignment="1">
      <alignment horizontal="center" vertical="center" wrapText="1"/>
    </xf>
    <xf numFmtId="0" fontId="5" fillId="37" borderId="37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MLADINKE" xfId="41"/>
    <cellStyle name="Navadno_PIONIRKE M" xfId="42"/>
    <cellStyle name="Navadno_PIONIRKE ST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2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34.00390625" style="38" bestFit="1" customWidth="1"/>
    <col min="2" max="2" width="48.875" style="39" customWidth="1"/>
    <col min="3" max="16384" width="9.125" style="38" customWidth="1"/>
  </cols>
  <sheetData>
    <row r="2" spans="1:2" ht="15.75">
      <c r="A2" s="132" t="s">
        <v>20</v>
      </c>
      <c r="B2" s="132"/>
    </row>
    <row r="5" spans="1:2" ht="15">
      <c r="A5" s="40" t="s">
        <v>27</v>
      </c>
      <c r="B5" s="41" t="s">
        <v>65</v>
      </c>
    </row>
    <row r="6" spans="1:2" ht="15">
      <c r="A6" s="40" t="s">
        <v>26</v>
      </c>
      <c r="B6" s="41" t="s">
        <v>66</v>
      </c>
    </row>
    <row r="7" spans="1:2" ht="15">
      <c r="A7" s="40" t="s">
        <v>21</v>
      </c>
      <c r="B7" s="41" t="s">
        <v>67</v>
      </c>
    </row>
    <row r="8" spans="1:2" ht="15">
      <c r="A8" s="40" t="s">
        <v>22</v>
      </c>
      <c r="B8" s="41" t="s">
        <v>68</v>
      </c>
    </row>
    <row r="9" spans="1:2" ht="15">
      <c r="A9" s="40" t="s">
        <v>23</v>
      </c>
      <c r="B9" s="42">
        <v>44716</v>
      </c>
    </row>
    <row r="10" spans="1:2" ht="15">
      <c r="A10" s="40" t="s">
        <v>24</v>
      </c>
      <c r="B10" s="41" t="s">
        <v>69</v>
      </c>
    </row>
    <row r="11" spans="1:2" ht="15">
      <c r="A11" s="40" t="s">
        <v>60</v>
      </c>
      <c r="B11" s="41" t="s">
        <v>70</v>
      </c>
    </row>
    <row r="12" spans="1:2" ht="15">
      <c r="A12" s="40" t="s">
        <v>25</v>
      </c>
      <c r="B12" s="41" t="s">
        <v>71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O68"/>
  <sheetViews>
    <sheetView tabSelected="1" zoomScalePageLayoutView="0" workbookViewId="0" topLeftCell="A6">
      <selection activeCell="G30" sqref="G30"/>
    </sheetView>
  </sheetViews>
  <sheetFormatPr defaultColWidth="9.00390625" defaultRowHeight="12.75"/>
  <cols>
    <col min="1" max="1" width="3.875" style="0" customWidth="1"/>
    <col min="2" max="2" width="9.125" style="0" hidden="1" customWidth="1"/>
    <col min="3" max="3" width="5.375" style="0" customWidth="1"/>
    <col min="4" max="4" width="21.375" style="0" customWidth="1"/>
    <col min="5" max="6" width="20.75390625" style="0" hidden="1" customWidth="1"/>
    <col min="7" max="7" width="20.75390625" style="0" customWidth="1"/>
    <col min="8" max="11" width="5.375" style="100" customWidth="1"/>
    <col min="12" max="12" width="7.375" style="0" customWidth="1"/>
    <col min="13" max="13" width="8.75390625" style="65" customWidth="1"/>
    <col min="14" max="14" width="3.625" style="70" customWidth="1"/>
    <col min="15" max="15" width="7.25390625" style="0" customWidth="1"/>
    <col min="16" max="16" width="5.00390625" style="0" customWidth="1"/>
    <col min="17" max="17" width="8.625" style="0" customWidth="1"/>
    <col min="18" max="18" width="4.625" style="70" customWidth="1"/>
    <col min="19" max="21" width="3.625" style="70" hidden="1" customWidth="1"/>
    <col min="22" max="22" width="3.375" style="70" hidden="1" customWidth="1"/>
    <col min="23" max="23" width="4.25390625" style="70" hidden="1" customWidth="1"/>
    <col min="24" max="24" width="3.625" style="70" hidden="1" customWidth="1"/>
    <col min="25" max="26" width="3.125" style="70" customWidth="1"/>
    <col min="27" max="27" width="6.125" style="2" customWidth="1"/>
    <col min="28" max="28" width="4.375" style="0" customWidth="1"/>
    <col min="29" max="34" width="4.375" style="0" hidden="1" customWidth="1"/>
    <col min="35" max="36" width="3.125" style="70" customWidth="1"/>
    <col min="37" max="37" width="4.875" style="0" customWidth="1"/>
    <col min="38" max="43" width="4.875" style="0" hidden="1" customWidth="1"/>
    <col min="44" max="45" width="3.125" style="70" customWidth="1"/>
    <col min="46" max="46" width="7.25390625" style="0" customWidth="1"/>
    <col min="47" max="47" width="9.25390625" style="65" customWidth="1"/>
    <col min="48" max="48" width="6.75390625" style="65" customWidth="1"/>
    <col min="49" max="49" width="10.625" style="65" customWidth="1"/>
    <col min="50" max="50" width="10.875" style="13" customWidth="1"/>
    <col min="51" max="51" width="8.75390625" style="5" customWidth="1"/>
    <col min="52" max="52" width="8.75390625" style="1" customWidth="1"/>
    <col min="53" max="53" width="8.875" style="0" customWidth="1"/>
    <col min="54" max="54" width="9.125" style="102" customWidth="1"/>
    <col min="55" max="55" width="8.25390625" style="0" customWidth="1"/>
    <col min="56" max="56" width="9.125" style="110" customWidth="1"/>
    <col min="57" max="57" width="9.125" style="70" customWidth="1"/>
  </cols>
  <sheetData>
    <row r="1" spans="1:57" s="43" customFormat="1" ht="17.25" customHeight="1" hidden="1">
      <c r="A1" s="44" t="str">
        <f>Osnovni_podatki!B7</f>
        <v>Gasilska zveza Tržič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pionirjev in mladincev v orientaciji GZ Tržič</v>
      </c>
      <c r="M1" s="62"/>
      <c r="N1" s="66"/>
      <c r="P1" s="45"/>
      <c r="Q1" s="45"/>
      <c r="R1" s="66"/>
      <c r="S1" s="66"/>
      <c r="T1" s="66"/>
      <c r="U1" s="66"/>
      <c r="V1" s="66"/>
      <c r="W1" s="66"/>
      <c r="X1" s="66"/>
      <c r="Y1" s="66"/>
      <c r="Z1" s="66"/>
      <c r="AA1" s="45"/>
      <c r="AB1" s="45"/>
      <c r="AC1" s="45"/>
      <c r="AD1" s="45"/>
      <c r="AE1" s="45"/>
      <c r="AF1" s="45"/>
      <c r="AG1" s="45"/>
      <c r="AH1" s="45"/>
      <c r="AI1" s="66"/>
      <c r="AJ1" s="66"/>
      <c r="AK1" s="45"/>
      <c r="AL1" s="45"/>
      <c r="AM1" s="45"/>
      <c r="AN1" s="45"/>
      <c r="AO1" s="45"/>
      <c r="AP1" s="45"/>
      <c r="AQ1" s="45"/>
      <c r="AR1" s="66"/>
      <c r="AS1" s="66"/>
      <c r="AT1" s="45"/>
      <c r="AU1" s="62"/>
      <c r="AV1" s="62"/>
      <c r="AW1" s="62"/>
      <c r="AX1" s="46"/>
      <c r="AY1" s="46"/>
      <c r="AZ1" s="46"/>
      <c r="BA1" s="47" t="str">
        <f>Osnovni_podatki!B8&amp;", "&amp;TEXT(Osnovni_podatki!B9,"dd. mmmm yyyy")</f>
        <v>Lom pod Storžičem, 04. junij 2022</v>
      </c>
      <c r="BB1" s="46"/>
      <c r="BC1" s="46"/>
      <c r="BD1" s="107"/>
      <c r="BE1" s="111"/>
    </row>
    <row r="2" spans="1:59" s="1" customFormat="1" ht="18.75" hidden="1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63"/>
      <c r="N2" s="67"/>
      <c r="O2" s="50"/>
      <c r="P2" s="51"/>
      <c r="Q2" s="51"/>
      <c r="R2" s="67"/>
      <c r="S2" s="67"/>
      <c r="T2" s="67"/>
      <c r="U2" s="67"/>
      <c r="V2" s="67"/>
      <c r="W2" s="67"/>
      <c r="X2" s="67"/>
      <c r="Y2" s="67"/>
      <c r="Z2" s="67"/>
      <c r="AA2" s="53"/>
      <c r="AB2" s="54"/>
      <c r="AC2" s="54"/>
      <c r="AD2" s="54"/>
      <c r="AE2" s="54"/>
      <c r="AF2" s="54"/>
      <c r="AG2" s="54"/>
      <c r="AH2" s="54"/>
      <c r="AI2" s="67"/>
      <c r="AJ2" s="67"/>
      <c r="AK2" s="50"/>
      <c r="AL2" s="50"/>
      <c r="AM2" s="50"/>
      <c r="AN2" s="50"/>
      <c r="AO2" s="50"/>
      <c r="AP2" s="50"/>
      <c r="AQ2" s="50"/>
      <c r="AR2" s="67"/>
      <c r="AS2" s="67"/>
      <c r="AT2" s="50"/>
      <c r="AU2" s="63"/>
      <c r="AV2" s="63"/>
      <c r="AW2" s="63"/>
      <c r="AX2" s="52"/>
      <c r="AY2" s="48"/>
      <c r="AZ2" s="55"/>
      <c r="BA2" s="55"/>
      <c r="BB2" s="46"/>
      <c r="BC2" s="48"/>
      <c r="BD2" s="108"/>
      <c r="BE2" s="67"/>
      <c r="BF2" s="4"/>
      <c r="BG2" s="4"/>
    </row>
    <row r="3" spans="1:59" ht="18.75" hidden="1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64"/>
      <c r="N3" s="68"/>
      <c r="O3" s="56"/>
      <c r="P3" s="56"/>
      <c r="Q3" s="56"/>
      <c r="R3" s="68"/>
      <c r="S3" s="68"/>
      <c r="T3" s="68"/>
      <c r="U3" s="68"/>
      <c r="V3" s="68"/>
      <c r="W3" s="68"/>
      <c r="X3" s="68"/>
      <c r="Y3" s="68"/>
      <c r="Z3" s="68"/>
      <c r="AA3" s="56"/>
      <c r="AB3" s="37"/>
      <c r="AC3" s="37"/>
      <c r="AD3" s="37"/>
      <c r="AE3" s="37"/>
      <c r="AF3" s="37"/>
      <c r="AG3" s="37"/>
      <c r="AH3" s="37"/>
      <c r="AI3" s="68"/>
      <c r="AJ3" s="68"/>
      <c r="AK3" s="37"/>
      <c r="AL3" s="37"/>
      <c r="AM3" s="37"/>
      <c r="AN3" s="37"/>
      <c r="AO3" s="37"/>
      <c r="AP3" s="37"/>
      <c r="AQ3" s="37"/>
      <c r="AR3" s="68"/>
      <c r="AS3" s="68"/>
      <c r="AT3" s="37"/>
      <c r="AU3" s="64"/>
      <c r="AV3" s="64"/>
      <c r="AW3" s="64"/>
      <c r="AX3" s="27"/>
      <c r="AY3" s="48"/>
      <c r="AZ3" s="48"/>
      <c r="BA3" s="37"/>
      <c r="BB3" s="46"/>
      <c r="BC3" s="37"/>
      <c r="BD3" s="109"/>
      <c r="BE3" s="68"/>
      <c r="BF3" s="3"/>
      <c r="BG3" s="3"/>
    </row>
    <row r="4" spans="1:59" ht="18" customHeight="1" hidden="1">
      <c r="A4" s="37"/>
      <c r="B4" s="37"/>
      <c r="C4" s="37"/>
      <c r="D4" s="60" t="s">
        <v>12</v>
      </c>
      <c r="E4" s="37"/>
      <c r="F4" s="37"/>
      <c r="G4" s="37"/>
      <c r="H4" s="56"/>
      <c r="I4" s="56"/>
      <c r="J4" s="56"/>
      <c r="K4" s="56"/>
      <c r="L4" s="56"/>
      <c r="M4" s="64"/>
      <c r="N4" s="68"/>
      <c r="O4" s="37"/>
      <c r="P4" s="37"/>
      <c r="Q4" s="37"/>
      <c r="R4" s="68"/>
      <c r="S4" s="68"/>
      <c r="T4" s="68"/>
      <c r="U4" s="68"/>
      <c r="V4" s="68"/>
      <c r="W4" s="68"/>
      <c r="X4" s="68"/>
      <c r="Y4" s="68"/>
      <c r="Z4" s="68"/>
      <c r="AA4" s="37"/>
      <c r="AB4" s="37"/>
      <c r="AC4" s="37"/>
      <c r="AD4" s="37"/>
      <c r="AE4" s="37"/>
      <c r="AF4" s="37"/>
      <c r="AG4" s="37"/>
      <c r="AH4" s="37"/>
      <c r="AI4" s="68"/>
      <c r="AJ4" s="68"/>
      <c r="AK4" s="37"/>
      <c r="AL4" s="37"/>
      <c r="AM4" s="37"/>
      <c r="AN4" s="37"/>
      <c r="AO4" s="37"/>
      <c r="AP4" s="37"/>
      <c r="AQ4" s="37"/>
      <c r="AR4" s="68"/>
      <c r="AS4" s="68"/>
      <c r="AT4" s="37"/>
      <c r="AU4" s="64"/>
      <c r="AV4" s="64"/>
      <c r="AW4" s="63"/>
      <c r="AX4" s="48"/>
      <c r="AY4" s="48"/>
      <c r="AZ4" s="48"/>
      <c r="BA4" s="48"/>
      <c r="BB4" s="46"/>
      <c r="BC4" s="37"/>
      <c r="BD4" s="109"/>
      <c r="BE4" s="68"/>
      <c r="BF4" s="3"/>
      <c r="BG4" s="3"/>
    </row>
    <row r="5" spans="1:59" ht="18" customHeight="1" hidden="1">
      <c r="A5" s="3"/>
      <c r="B5" s="3"/>
      <c r="C5" s="3"/>
      <c r="D5" s="3"/>
      <c r="E5" s="3"/>
      <c r="F5" s="3"/>
      <c r="G5" s="3"/>
      <c r="H5" s="56"/>
      <c r="I5" s="56"/>
      <c r="J5" s="56"/>
      <c r="K5" s="56"/>
      <c r="L5" s="56"/>
      <c r="M5" s="64"/>
      <c r="N5" s="68"/>
      <c r="O5" s="3"/>
      <c r="P5" s="3"/>
      <c r="Q5" s="3"/>
      <c r="R5" s="68"/>
      <c r="S5" s="68"/>
      <c r="T5" s="68"/>
      <c r="U5" s="68"/>
      <c r="V5" s="68"/>
      <c r="W5" s="68"/>
      <c r="X5" s="68"/>
      <c r="Y5" s="68"/>
      <c r="Z5" s="68"/>
      <c r="AA5" s="3"/>
      <c r="AB5" s="3"/>
      <c r="AC5" s="3"/>
      <c r="AD5" s="3"/>
      <c r="AE5" s="3"/>
      <c r="AF5" s="3"/>
      <c r="AG5" s="3"/>
      <c r="AH5" s="3"/>
      <c r="AI5" s="68"/>
      <c r="AJ5" s="68"/>
      <c r="AK5" s="3"/>
      <c r="AL5" s="3"/>
      <c r="AM5" s="3"/>
      <c r="AN5" s="3"/>
      <c r="AO5" s="3"/>
      <c r="AP5" s="3"/>
      <c r="AQ5" s="3"/>
      <c r="AR5" s="68"/>
      <c r="AS5" s="68"/>
      <c r="AT5" s="3"/>
      <c r="AU5" s="64"/>
      <c r="AV5" s="64"/>
      <c r="AW5" s="63"/>
      <c r="AX5" s="4"/>
      <c r="AY5" s="4"/>
      <c r="AZ5" s="4"/>
      <c r="BA5" s="4"/>
      <c r="BB5" s="46"/>
      <c r="BC5" s="3"/>
      <c r="BD5" s="109"/>
      <c r="BE5" s="68"/>
      <c r="BF5" s="3"/>
      <c r="BG5" s="3"/>
    </row>
    <row r="6" spans="1:59" ht="18" customHeight="1">
      <c r="A6" s="158" t="s">
        <v>14</v>
      </c>
      <c r="B6" s="158" t="s">
        <v>13</v>
      </c>
      <c r="C6" s="158" t="s">
        <v>34</v>
      </c>
      <c r="D6" s="158" t="s">
        <v>4</v>
      </c>
      <c r="E6" s="158" t="s">
        <v>18</v>
      </c>
      <c r="F6" s="158" t="s">
        <v>28</v>
      </c>
      <c r="G6" s="158" t="s">
        <v>29</v>
      </c>
      <c r="H6" s="168" t="s">
        <v>46</v>
      </c>
      <c r="I6" s="169"/>
      <c r="J6" s="170"/>
      <c r="K6" s="158" t="s">
        <v>47</v>
      </c>
      <c r="L6" s="165" t="s">
        <v>30</v>
      </c>
      <c r="M6" s="138" t="s">
        <v>15</v>
      </c>
      <c r="N6" s="155" t="s">
        <v>40</v>
      </c>
      <c r="O6" s="147" t="s">
        <v>6</v>
      </c>
      <c r="P6" s="148"/>
      <c r="Q6" s="148"/>
      <c r="R6" s="149"/>
      <c r="S6" s="159" t="s">
        <v>73</v>
      </c>
      <c r="T6" s="160"/>
      <c r="U6" s="160"/>
      <c r="V6" s="160"/>
      <c r="W6" s="160"/>
      <c r="X6" s="160"/>
      <c r="Y6" s="160"/>
      <c r="Z6" s="160"/>
      <c r="AA6" s="160"/>
      <c r="AB6" s="161"/>
      <c r="AC6" s="142" t="s">
        <v>52</v>
      </c>
      <c r="AD6" s="143"/>
      <c r="AE6" s="143"/>
      <c r="AF6" s="143"/>
      <c r="AG6" s="143"/>
      <c r="AH6" s="143"/>
      <c r="AI6" s="143"/>
      <c r="AJ6" s="143"/>
      <c r="AK6" s="144"/>
      <c r="AL6" s="162" t="s">
        <v>2</v>
      </c>
      <c r="AM6" s="163"/>
      <c r="AN6" s="163"/>
      <c r="AO6" s="163"/>
      <c r="AP6" s="163"/>
      <c r="AQ6" s="163"/>
      <c r="AR6" s="163"/>
      <c r="AS6" s="163"/>
      <c r="AT6" s="164"/>
      <c r="AU6" s="138" t="s">
        <v>32</v>
      </c>
      <c r="AV6" s="135" t="s">
        <v>59</v>
      </c>
      <c r="AW6" s="153" t="s">
        <v>36</v>
      </c>
      <c r="AX6" s="154" t="s">
        <v>17</v>
      </c>
      <c r="AY6" s="154" t="s">
        <v>16</v>
      </c>
      <c r="AZ6" s="154" t="s">
        <v>19</v>
      </c>
      <c r="BA6" s="152" t="s">
        <v>3</v>
      </c>
      <c r="BB6" s="46"/>
      <c r="BC6" s="3"/>
      <c r="BD6" s="109"/>
      <c r="BE6" s="68"/>
      <c r="BF6" s="3"/>
      <c r="BG6" s="3"/>
    </row>
    <row r="7" spans="1:59" ht="42" customHeight="1">
      <c r="A7" s="158"/>
      <c r="B7" s="158"/>
      <c r="C7" s="158"/>
      <c r="D7" s="158"/>
      <c r="E7" s="158"/>
      <c r="F7" s="158"/>
      <c r="G7" s="158"/>
      <c r="H7" s="145" t="s">
        <v>48</v>
      </c>
      <c r="I7" s="145" t="s">
        <v>49</v>
      </c>
      <c r="J7" s="145" t="s">
        <v>50</v>
      </c>
      <c r="K7" s="158"/>
      <c r="L7" s="166"/>
      <c r="M7" s="139"/>
      <c r="N7" s="156"/>
      <c r="O7" s="141" t="s">
        <v>57</v>
      </c>
      <c r="P7" s="133"/>
      <c r="Q7" s="79" t="s">
        <v>56</v>
      </c>
      <c r="R7" s="150" t="s">
        <v>53</v>
      </c>
      <c r="S7" s="141" t="s">
        <v>37</v>
      </c>
      <c r="T7" s="133"/>
      <c r="U7" s="133"/>
      <c r="V7" s="133"/>
      <c r="W7" s="133"/>
      <c r="X7" s="133"/>
      <c r="Y7" s="133"/>
      <c r="Z7" s="133"/>
      <c r="AA7" s="133" t="s">
        <v>9</v>
      </c>
      <c r="AB7" s="134"/>
      <c r="AC7" s="141" t="s">
        <v>37</v>
      </c>
      <c r="AD7" s="133"/>
      <c r="AE7" s="133"/>
      <c r="AF7" s="133"/>
      <c r="AG7" s="133"/>
      <c r="AH7" s="133"/>
      <c r="AI7" s="133"/>
      <c r="AJ7" s="133"/>
      <c r="AK7" s="101" t="s">
        <v>51</v>
      </c>
      <c r="AL7" s="141" t="s">
        <v>37</v>
      </c>
      <c r="AM7" s="133"/>
      <c r="AN7" s="133"/>
      <c r="AO7" s="133"/>
      <c r="AP7" s="133"/>
      <c r="AQ7" s="133"/>
      <c r="AR7" s="133"/>
      <c r="AS7" s="133"/>
      <c r="AT7" s="77" t="s">
        <v>31</v>
      </c>
      <c r="AU7" s="139"/>
      <c r="AV7" s="136"/>
      <c r="AW7" s="153"/>
      <c r="AX7" s="154"/>
      <c r="AY7" s="154"/>
      <c r="AZ7" s="154"/>
      <c r="BA7" s="152"/>
      <c r="BB7" s="46"/>
      <c r="BC7" s="3"/>
      <c r="BD7" s="109"/>
      <c r="BE7" s="68"/>
      <c r="BF7" s="3"/>
      <c r="BG7" s="3"/>
    </row>
    <row r="8" spans="1:67" ht="15" customHeight="1">
      <c r="A8" s="158"/>
      <c r="B8" s="158"/>
      <c r="C8" s="158"/>
      <c r="D8" s="158"/>
      <c r="E8" s="158"/>
      <c r="F8" s="158"/>
      <c r="G8" s="158"/>
      <c r="H8" s="146"/>
      <c r="I8" s="146"/>
      <c r="J8" s="146"/>
      <c r="K8" s="158"/>
      <c r="L8" s="167"/>
      <c r="M8" s="140"/>
      <c r="N8" s="157"/>
      <c r="O8" s="33" t="s">
        <v>8</v>
      </c>
      <c r="P8" s="71" t="s">
        <v>7</v>
      </c>
      <c r="Q8" s="71"/>
      <c r="R8" s="151"/>
      <c r="S8" s="124" t="s">
        <v>72</v>
      </c>
      <c r="T8" s="124" t="s">
        <v>38</v>
      </c>
      <c r="U8" s="124" t="s">
        <v>39</v>
      </c>
      <c r="V8" s="124" t="s">
        <v>72</v>
      </c>
      <c r="W8" s="124" t="s">
        <v>38</v>
      </c>
      <c r="X8" s="124" t="s">
        <v>39</v>
      </c>
      <c r="Y8" s="72" t="s">
        <v>38</v>
      </c>
      <c r="Z8" s="73" t="s">
        <v>39</v>
      </c>
      <c r="AA8" s="71" t="s">
        <v>8</v>
      </c>
      <c r="AB8" s="34" t="s">
        <v>7</v>
      </c>
      <c r="AC8" s="71" t="s">
        <v>72</v>
      </c>
      <c r="AD8" s="71" t="s">
        <v>38</v>
      </c>
      <c r="AE8" s="71" t="s">
        <v>39</v>
      </c>
      <c r="AF8" s="71" t="s">
        <v>72</v>
      </c>
      <c r="AG8" s="71" t="s">
        <v>38</v>
      </c>
      <c r="AH8" s="71" t="s">
        <v>39</v>
      </c>
      <c r="AI8" s="72" t="s">
        <v>38</v>
      </c>
      <c r="AJ8" s="73" t="s">
        <v>39</v>
      </c>
      <c r="AK8" s="34" t="s">
        <v>7</v>
      </c>
      <c r="AL8" s="71" t="s">
        <v>72</v>
      </c>
      <c r="AM8" s="71" t="s">
        <v>38</v>
      </c>
      <c r="AN8" s="71" t="s">
        <v>39</v>
      </c>
      <c r="AO8" s="71" t="s">
        <v>72</v>
      </c>
      <c r="AP8" s="71" t="s">
        <v>38</v>
      </c>
      <c r="AQ8" s="71" t="s">
        <v>39</v>
      </c>
      <c r="AR8" s="72" t="s">
        <v>38</v>
      </c>
      <c r="AS8" s="73" t="s">
        <v>39</v>
      </c>
      <c r="AT8" s="34" t="s">
        <v>7</v>
      </c>
      <c r="AU8" s="140"/>
      <c r="AV8" s="137"/>
      <c r="AW8" s="153"/>
      <c r="AX8" s="154"/>
      <c r="AY8" s="154"/>
      <c r="AZ8" s="154"/>
      <c r="BA8" s="152"/>
      <c r="BB8" s="46"/>
      <c r="BC8" s="37"/>
      <c r="BD8" s="109"/>
      <c r="BE8" s="68"/>
      <c r="BF8" s="37"/>
      <c r="BG8" s="37"/>
      <c r="BH8" s="37"/>
      <c r="BI8" s="37"/>
      <c r="BJ8" s="37"/>
      <c r="BK8" s="37"/>
      <c r="BL8" s="37"/>
      <c r="BM8" s="37"/>
      <c r="BN8" s="37"/>
      <c r="BO8" s="37"/>
    </row>
    <row r="9" spans="1:67" ht="12.75">
      <c r="A9" s="28">
        <v>1</v>
      </c>
      <c r="B9" s="31"/>
      <c r="C9" s="17">
        <v>28</v>
      </c>
      <c r="D9" s="18" t="s">
        <v>111</v>
      </c>
      <c r="E9" s="21"/>
      <c r="F9" s="21"/>
      <c r="G9" s="21" t="s">
        <v>114</v>
      </c>
      <c r="H9" s="96">
        <v>2012</v>
      </c>
      <c r="I9" s="96">
        <v>2012</v>
      </c>
      <c r="J9" s="96">
        <v>2011</v>
      </c>
      <c r="K9" s="97">
        <f>VLOOKUP(H9,Letnice!$A$2:$B$7,2,FALSE)+VLOOKUP(I9,Letnice!$A$2:$B$7,2,FALSE)+VLOOKUP(J9,Letnice!$A$2:$B$7,2,FALSE)</f>
        <v>31</v>
      </c>
      <c r="L9" s="98">
        <f>VLOOKUP(K9,Letnice!$A$16:$B$31,2,FALSE)</f>
        <v>1001</v>
      </c>
      <c r="M9" s="25">
        <v>0.42291666666666666</v>
      </c>
      <c r="N9" s="78"/>
      <c r="O9" s="24">
        <v>21.99</v>
      </c>
      <c r="P9" s="11">
        <v>2</v>
      </c>
      <c r="Q9" s="25"/>
      <c r="R9" s="78">
        <v>0</v>
      </c>
      <c r="S9" s="129">
        <v>10</v>
      </c>
      <c r="T9" s="130">
        <v>12</v>
      </c>
      <c r="U9" s="131">
        <v>20</v>
      </c>
      <c r="V9" s="129">
        <v>10</v>
      </c>
      <c r="W9" s="130">
        <v>15</v>
      </c>
      <c r="X9" s="131">
        <v>20</v>
      </c>
      <c r="Y9" s="74">
        <f aca="true" t="shared" si="0" ref="Y9:Y42">ROUNDDOWN(((V9*3600+W9*60+X9)-(S9*3600+T9*60+U9))/60,0)</f>
        <v>3</v>
      </c>
      <c r="Z9" s="75">
        <f aca="true" t="shared" si="1" ref="Z9:Z42">MOD((V9*3600+W9*60+X9)-(S9*3600+T9*60+U9),60)</f>
        <v>0</v>
      </c>
      <c r="AA9" s="24">
        <v>21.7</v>
      </c>
      <c r="AB9" s="11">
        <v>0</v>
      </c>
      <c r="AC9" s="129">
        <v>10</v>
      </c>
      <c r="AD9" s="130">
        <v>16</v>
      </c>
      <c r="AE9" s="131">
        <v>50</v>
      </c>
      <c r="AF9" s="129">
        <v>10</v>
      </c>
      <c r="AG9" s="130">
        <v>19</v>
      </c>
      <c r="AH9" s="131">
        <v>31</v>
      </c>
      <c r="AI9" s="74">
        <f aca="true" t="shared" si="2" ref="AI9:AI42">ROUNDDOWN(((AF9*3600+AG9*60+AH9)-(AC9*3600+AD9*60+AE9))/60,0)</f>
        <v>2</v>
      </c>
      <c r="AJ9" s="75">
        <f aca="true" t="shared" si="3" ref="AJ9:AJ42">MOD((AF9*3600+AG9*60+AH9)-(AC9*3600+AD9*60+AE9),60)</f>
        <v>41</v>
      </c>
      <c r="AK9" s="11">
        <v>0</v>
      </c>
      <c r="AL9" s="129">
        <v>10</v>
      </c>
      <c r="AM9" s="130">
        <v>22</v>
      </c>
      <c r="AN9" s="131">
        <v>30</v>
      </c>
      <c r="AO9" s="129">
        <v>10</v>
      </c>
      <c r="AP9" s="130">
        <v>25</v>
      </c>
      <c r="AQ9" s="131">
        <v>50</v>
      </c>
      <c r="AR9" s="74">
        <f aca="true" t="shared" si="4" ref="AR9:AR42">ROUNDDOWN(((AO9*3600+AP9*60+AQ9)-(AL9*3600+AM9*60+AN9))/60,0)</f>
        <v>3</v>
      </c>
      <c r="AS9" s="75">
        <f aca="true" t="shared" si="5" ref="AS9:AS42">MOD((AO9*3600+AP9*60+AQ9)-(AL9*3600+AM9*60+AN9),60)</f>
        <v>20</v>
      </c>
      <c r="AT9" s="11">
        <v>0</v>
      </c>
      <c r="AU9" s="25">
        <v>0.4357638888888889</v>
      </c>
      <c r="AV9" s="113"/>
      <c r="AW9" s="25">
        <f aca="true" t="shared" si="6" ref="AW9:AW42">TIME(,Y9+AI9+AR9,AJ9+Z9+AS9)</f>
        <v>0.006261574074074073</v>
      </c>
      <c r="AX9" s="15">
        <f aca="true" t="shared" si="7" ref="AX9:AX42">AU9-M9-AW9</f>
        <v>0.006585648148148159</v>
      </c>
      <c r="AY9" s="29">
        <f aca="true" t="shared" si="8" ref="AY9:AY42">((((HOUR(AX9))*3600)+((MINUTE(AX9))*60)+(SECOND(AX9)))*2)/60</f>
        <v>18.966666666666665</v>
      </c>
      <c r="AZ9" s="29">
        <f aca="true" t="shared" si="9" ref="AZ9:AZ42">O9+P9+AA9+AB9+AK9+AT9+AY9+N9+R9+AV9</f>
        <v>64.65666666666667</v>
      </c>
      <c r="BA9" s="7">
        <f aca="true" t="shared" si="10" ref="BA9:BA42">L9-AZ9</f>
        <v>936.3433333333334</v>
      </c>
      <c r="BB9" s="103"/>
      <c r="BC9" s="106"/>
      <c r="BD9" s="109"/>
      <c r="BE9" s="68"/>
      <c r="BF9" s="37"/>
      <c r="BG9" s="37"/>
      <c r="BH9" s="37"/>
      <c r="BI9" s="37"/>
      <c r="BJ9" s="37"/>
      <c r="BK9" s="37"/>
      <c r="BL9" s="37"/>
      <c r="BM9" s="37"/>
      <c r="BN9" s="37"/>
      <c r="BO9" s="37"/>
    </row>
    <row r="10" spans="1:67" ht="12.75">
      <c r="A10" s="28">
        <v>2</v>
      </c>
      <c r="B10" s="31"/>
      <c r="C10" s="17">
        <v>13</v>
      </c>
      <c r="D10" s="18" t="s">
        <v>87</v>
      </c>
      <c r="E10" s="21"/>
      <c r="F10" s="21"/>
      <c r="G10" s="21" t="s">
        <v>88</v>
      </c>
      <c r="H10" s="96">
        <v>2015</v>
      </c>
      <c r="I10" s="96">
        <v>2014</v>
      </c>
      <c r="J10" s="96">
        <v>2014</v>
      </c>
      <c r="K10" s="97">
        <f>VLOOKUP(H10,Letnice!$A$2:$B$7,2,FALSE)+VLOOKUP(I10,Letnice!$A$2:$B$7,2,FALSE)+VLOOKUP(J10,Letnice!$A$2:$B$7,2,FALSE)</f>
        <v>23</v>
      </c>
      <c r="L10" s="98">
        <f>VLOOKUP(K10,Letnice!$A$16:$B$31,2,FALSE)</f>
        <v>1005</v>
      </c>
      <c r="M10" s="25">
        <v>0.40208333333333335</v>
      </c>
      <c r="N10" s="78"/>
      <c r="O10" s="24">
        <v>26.03</v>
      </c>
      <c r="P10" s="11">
        <v>2</v>
      </c>
      <c r="Q10" s="25"/>
      <c r="R10" s="78">
        <v>0</v>
      </c>
      <c r="S10" s="129">
        <v>9</v>
      </c>
      <c r="T10" s="130">
        <v>42</v>
      </c>
      <c r="U10" s="131">
        <v>32</v>
      </c>
      <c r="V10" s="129">
        <v>9</v>
      </c>
      <c r="W10" s="130">
        <v>47</v>
      </c>
      <c r="X10" s="131">
        <v>18</v>
      </c>
      <c r="Y10" s="74">
        <f t="shared" si="0"/>
        <v>4</v>
      </c>
      <c r="Z10" s="75">
        <f t="shared" si="1"/>
        <v>46</v>
      </c>
      <c r="AA10" s="24">
        <v>25.13</v>
      </c>
      <c r="AB10" s="11">
        <v>0</v>
      </c>
      <c r="AC10" s="129">
        <v>9</v>
      </c>
      <c r="AD10" s="130">
        <v>48</v>
      </c>
      <c r="AE10" s="131">
        <v>44</v>
      </c>
      <c r="AF10" s="129">
        <v>9</v>
      </c>
      <c r="AG10" s="130">
        <v>51</v>
      </c>
      <c r="AH10" s="131">
        <v>9</v>
      </c>
      <c r="AI10" s="74">
        <f t="shared" si="2"/>
        <v>2</v>
      </c>
      <c r="AJ10" s="75">
        <f t="shared" si="3"/>
        <v>25</v>
      </c>
      <c r="AK10" s="11">
        <v>0</v>
      </c>
      <c r="AL10" s="129">
        <v>9</v>
      </c>
      <c r="AM10" s="130">
        <v>53</v>
      </c>
      <c r="AN10" s="131">
        <v>40</v>
      </c>
      <c r="AO10" s="129">
        <v>9</v>
      </c>
      <c r="AP10" s="130">
        <v>59</v>
      </c>
      <c r="AQ10" s="131">
        <v>20</v>
      </c>
      <c r="AR10" s="74">
        <f t="shared" si="4"/>
        <v>5</v>
      </c>
      <c r="AS10" s="75">
        <f t="shared" si="5"/>
        <v>40</v>
      </c>
      <c r="AT10" s="11">
        <v>0</v>
      </c>
      <c r="AU10" s="25">
        <v>0.4176273148148148</v>
      </c>
      <c r="AV10" s="113"/>
      <c r="AW10" s="25">
        <f t="shared" si="6"/>
        <v>0.008923611111111111</v>
      </c>
      <c r="AX10" s="15">
        <f t="shared" si="7"/>
        <v>0.006620370370370339</v>
      </c>
      <c r="AY10" s="29">
        <f t="shared" si="8"/>
        <v>19.066666666666666</v>
      </c>
      <c r="AZ10" s="29">
        <f t="shared" si="9"/>
        <v>72.22666666666666</v>
      </c>
      <c r="BA10" s="7">
        <f t="shared" si="10"/>
        <v>932.7733333333333</v>
      </c>
      <c r="BB10" s="103"/>
      <c r="BC10" s="106"/>
      <c r="BD10" s="109"/>
      <c r="BE10" s="68"/>
      <c r="BF10" s="37"/>
      <c r="BG10" s="37"/>
      <c r="BH10" s="37"/>
      <c r="BI10" s="37"/>
      <c r="BJ10" s="37"/>
      <c r="BK10" s="37"/>
      <c r="BL10" s="37"/>
      <c r="BM10" s="37"/>
      <c r="BN10" s="37"/>
      <c r="BO10" s="37"/>
    </row>
    <row r="11" spans="1:67" ht="12.75">
      <c r="A11" s="28">
        <v>3</v>
      </c>
      <c r="B11" s="31"/>
      <c r="C11" s="17">
        <v>11</v>
      </c>
      <c r="D11" s="18" t="s">
        <v>84</v>
      </c>
      <c r="E11" s="21"/>
      <c r="F11" s="21"/>
      <c r="G11" s="21" t="s">
        <v>145</v>
      </c>
      <c r="H11" s="96">
        <v>2011</v>
      </c>
      <c r="I11" s="96">
        <v>2011</v>
      </c>
      <c r="J11" s="96">
        <v>2011</v>
      </c>
      <c r="K11" s="97">
        <f>VLOOKUP(H11,Letnice!$A$2:$B$7,2,FALSE)+VLOOKUP(I11,Letnice!$A$2:$B$7,2,FALSE)+VLOOKUP(J11,Letnice!$A$2:$B$7,2,FALSE)</f>
        <v>33</v>
      </c>
      <c r="L11" s="98">
        <f>VLOOKUP(K11,Letnice!$A$16:$B$31,2,FALSE)</f>
        <v>1000</v>
      </c>
      <c r="M11" s="25">
        <v>0.3993055555555556</v>
      </c>
      <c r="N11" s="78"/>
      <c r="O11" s="24">
        <v>19.22</v>
      </c>
      <c r="P11" s="11">
        <v>0</v>
      </c>
      <c r="Q11" s="25"/>
      <c r="R11" s="78">
        <v>0</v>
      </c>
      <c r="S11" s="129">
        <v>9</v>
      </c>
      <c r="T11" s="130">
        <v>38</v>
      </c>
      <c r="U11" s="131">
        <v>26</v>
      </c>
      <c r="V11" s="129">
        <v>9</v>
      </c>
      <c r="W11" s="130">
        <v>43</v>
      </c>
      <c r="X11" s="131">
        <v>35</v>
      </c>
      <c r="Y11" s="74">
        <f t="shared" si="0"/>
        <v>5</v>
      </c>
      <c r="Z11" s="75">
        <f t="shared" si="1"/>
        <v>9</v>
      </c>
      <c r="AA11" s="24">
        <v>21.16</v>
      </c>
      <c r="AB11" s="11">
        <v>10</v>
      </c>
      <c r="AC11" s="129">
        <v>9</v>
      </c>
      <c r="AD11" s="130">
        <v>45</v>
      </c>
      <c r="AE11" s="131">
        <v>44</v>
      </c>
      <c r="AF11" s="129">
        <v>9</v>
      </c>
      <c r="AG11" s="130">
        <v>49</v>
      </c>
      <c r="AH11" s="131">
        <v>53</v>
      </c>
      <c r="AI11" s="74">
        <f t="shared" si="2"/>
        <v>4</v>
      </c>
      <c r="AJ11" s="75">
        <f t="shared" si="3"/>
        <v>9</v>
      </c>
      <c r="AK11" s="11">
        <v>0</v>
      </c>
      <c r="AL11" s="129">
        <v>9</v>
      </c>
      <c r="AM11" s="130">
        <v>45</v>
      </c>
      <c r="AN11" s="131">
        <v>30</v>
      </c>
      <c r="AO11" s="129">
        <v>9</v>
      </c>
      <c r="AP11" s="130">
        <v>49</v>
      </c>
      <c r="AQ11" s="131">
        <v>53</v>
      </c>
      <c r="AR11" s="74">
        <f t="shared" si="4"/>
        <v>4</v>
      </c>
      <c r="AS11" s="75">
        <f t="shared" si="5"/>
        <v>23</v>
      </c>
      <c r="AT11" s="11">
        <v>0</v>
      </c>
      <c r="AU11" s="25">
        <v>0.41562499999999997</v>
      </c>
      <c r="AV11" s="113"/>
      <c r="AW11" s="25">
        <f t="shared" si="6"/>
        <v>0.009502314814814816</v>
      </c>
      <c r="AX11" s="15">
        <f t="shared" si="7"/>
        <v>0.006817129629629571</v>
      </c>
      <c r="AY11" s="29">
        <f t="shared" si="8"/>
        <v>19.633333333333333</v>
      </c>
      <c r="AZ11" s="29">
        <f t="shared" si="9"/>
        <v>70.01333333333332</v>
      </c>
      <c r="BA11" s="7">
        <f t="shared" si="10"/>
        <v>929.9866666666667</v>
      </c>
      <c r="BB11" s="103"/>
      <c r="BC11" s="106"/>
      <c r="BD11" s="109"/>
      <c r="BE11" s="68"/>
      <c r="BF11" s="37"/>
      <c r="BG11" s="37"/>
      <c r="BH11" s="37"/>
      <c r="BI11" s="37"/>
      <c r="BJ11" s="37"/>
      <c r="BK11" s="37"/>
      <c r="BL11" s="37"/>
      <c r="BM11" s="37"/>
      <c r="BN11" s="37"/>
      <c r="BO11" s="37"/>
    </row>
    <row r="12" spans="1:67" ht="12.75">
      <c r="A12" s="28">
        <v>4</v>
      </c>
      <c r="B12" s="31"/>
      <c r="C12" s="17">
        <v>36</v>
      </c>
      <c r="D12" s="18" t="s">
        <v>113</v>
      </c>
      <c r="E12" s="21"/>
      <c r="F12" s="21"/>
      <c r="G12" s="21" t="s">
        <v>142</v>
      </c>
      <c r="H12" s="96">
        <v>2012</v>
      </c>
      <c r="I12" s="96">
        <v>2012</v>
      </c>
      <c r="J12" s="96">
        <v>2012</v>
      </c>
      <c r="K12" s="97">
        <f>VLOOKUP(H12,Letnice!$A$2:$B$7,2,FALSE)+VLOOKUP(I12,Letnice!$A$2:$B$7,2,FALSE)+VLOOKUP(J12,Letnice!$A$2:$B$7,2,FALSE)</f>
        <v>30</v>
      </c>
      <c r="L12" s="98">
        <f>VLOOKUP(K12,Letnice!$A$16:$B$31,2,FALSE)</f>
        <v>1001</v>
      </c>
      <c r="M12" s="25">
        <v>0.43402777777777773</v>
      </c>
      <c r="N12" s="78"/>
      <c r="O12" s="24">
        <v>19.44</v>
      </c>
      <c r="P12" s="11">
        <v>5</v>
      </c>
      <c r="Q12" s="25"/>
      <c r="R12" s="78">
        <v>0</v>
      </c>
      <c r="S12" s="129">
        <v>10</v>
      </c>
      <c r="T12" s="130">
        <v>28</v>
      </c>
      <c r="U12" s="131">
        <v>16</v>
      </c>
      <c r="V12" s="129">
        <v>10</v>
      </c>
      <c r="W12" s="130">
        <v>30</v>
      </c>
      <c r="X12" s="131">
        <v>24</v>
      </c>
      <c r="Y12" s="74">
        <f t="shared" si="0"/>
        <v>2</v>
      </c>
      <c r="Z12" s="75">
        <f t="shared" si="1"/>
        <v>8</v>
      </c>
      <c r="AA12" s="24">
        <v>20.28</v>
      </c>
      <c r="AB12" s="11">
        <v>10</v>
      </c>
      <c r="AC12" s="129">
        <v>10</v>
      </c>
      <c r="AD12" s="130">
        <v>31</v>
      </c>
      <c r="AE12" s="131">
        <v>44</v>
      </c>
      <c r="AF12" s="129">
        <v>10</v>
      </c>
      <c r="AG12" s="130">
        <v>33</v>
      </c>
      <c r="AH12" s="131">
        <v>46</v>
      </c>
      <c r="AI12" s="74">
        <f t="shared" si="2"/>
        <v>2</v>
      </c>
      <c r="AJ12" s="75">
        <f t="shared" si="3"/>
        <v>2</v>
      </c>
      <c r="AK12" s="11">
        <v>0</v>
      </c>
      <c r="AL12" s="129">
        <v>10</v>
      </c>
      <c r="AM12" s="130">
        <v>36</v>
      </c>
      <c r="AN12" s="131">
        <v>13</v>
      </c>
      <c r="AO12" s="129">
        <v>10</v>
      </c>
      <c r="AP12" s="130">
        <v>38</v>
      </c>
      <c r="AQ12" s="131">
        <v>55</v>
      </c>
      <c r="AR12" s="74">
        <f t="shared" si="4"/>
        <v>2</v>
      </c>
      <c r="AS12" s="75">
        <f t="shared" si="5"/>
        <v>42</v>
      </c>
      <c r="AT12" s="11">
        <v>0</v>
      </c>
      <c r="AU12" s="25">
        <v>0.4447337962962963</v>
      </c>
      <c r="AV12" s="113"/>
      <c r="AW12" s="25">
        <f t="shared" si="6"/>
        <v>0.004768518518518518</v>
      </c>
      <c r="AX12" s="15">
        <f t="shared" si="7"/>
        <v>0.005937500000000027</v>
      </c>
      <c r="AY12" s="29">
        <f t="shared" si="8"/>
        <v>17.1</v>
      </c>
      <c r="AZ12" s="29">
        <f t="shared" si="9"/>
        <v>71.82</v>
      </c>
      <c r="BA12" s="7">
        <f t="shared" si="10"/>
        <v>929.1800000000001</v>
      </c>
      <c r="BB12" s="103"/>
      <c r="BC12" s="106"/>
      <c r="BD12" s="109"/>
      <c r="BE12" s="68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spans="1:67" ht="12.75">
      <c r="A13" s="28">
        <v>5</v>
      </c>
      <c r="B13" s="31"/>
      <c r="C13" s="17">
        <v>25</v>
      </c>
      <c r="D13" s="18" t="s">
        <v>101</v>
      </c>
      <c r="E13" s="21"/>
      <c r="F13" s="21"/>
      <c r="G13" s="21" t="s">
        <v>102</v>
      </c>
      <c r="H13" s="96">
        <v>2014</v>
      </c>
      <c r="I13" s="96">
        <v>2012</v>
      </c>
      <c r="J13" s="96">
        <v>2011</v>
      </c>
      <c r="K13" s="97">
        <f>VLOOKUP(H13,Letnice!$A$2:$B$7,2,FALSE)+VLOOKUP(I13,Letnice!$A$2:$B$7,2,FALSE)+VLOOKUP(J13,Letnice!$A$2:$B$7,2,FALSE)</f>
        <v>29</v>
      </c>
      <c r="L13" s="98">
        <f>VLOOKUP(K13,Letnice!$A$16:$B$31,2,FALSE)</f>
        <v>1002</v>
      </c>
      <c r="M13" s="25">
        <v>0.4173611111111111</v>
      </c>
      <c r="N13" s="78"/>
      <c r="O13" s="24">
        <v>22.08</v>
      </c>
      <c r="P13" s="11">
        <v>2</v>
      </c>
      <c r="Q13" s="25"/>
      <c r="R13" s="78">
        <v>0</v>
      </c>
      <c r="S13" s="129">
        <v>10</v>
      </c>
      <c r="T13" s="130">
        <v>4</v>
      </c>
      <c r="U13" s="131">
        <v>43</v>
      </c>
      <c r="V13" s="129">
        <v>10</v>
      </c>
      <c r="W13" s="130">
        <v>7</v>
      </c>
      <c r="X13" s="131">
        <v>2</v>
      </c>
      <c r="Y13" s="74">
        <f t="shared" si="0"/>
        <v>2</v>
      </c>
      <c r="Z13" s="75">
        <f t="shared" si="1"/>
        <v>19</v>
      </c>
      <c r="AA13" s="24">
        <v>21.56</v>
      </c>
      <c r="AB13" s="11">
        <v>0</v>
      </c>
      <c r="AC13" s="129">
        <v>10</v>
      </c>
      <c r="AD13" s="130">
        <v>8</v>
      </c>
      <c r="AE13" s="131">
        <v>52</v>
      </c>
      <c r="AF13" s="129">
        <v>10</v>
      </c>
      <c r="AG13" s="130">
        <v>11</v>
      </c>
      <c r="AH13" s="131">
        <v>30</v>
      </c>
      <c r="AI13" s="74">
        <f t="shared" si="2"/>
        <v>2</v>
      </c>
      <c r="AJ13" s="75">
        <f t="shared" si="3"/>
        <v>38</v>
      </c>
      <c r="AK13" s="11">
        <v>0</v>
      </c>
      <c r="AL13" s="129">
        <v>10</v>
      </c>
      <c r="AM13" s="130">
        <v>16</v>
      </c>
      <c r="AN13" s="131">
        <v>30</v>
      </c>
      <c r="AO13" s="129">
        <v>10</v>
      </c>
      <c r="AP13" s="130">
        <v>16</v>
      </c>
      <c r="AQ13" s="131">
        <v>50</v>
      </c>
      <c r="AR13" s="74">
        <f t="shared" si="4"/>
        <v>0</v>
      </c>
      <c r="AS13" s="75">
        <f t="shared" si="5"/>
        <v>20</v>
      </c>
      <c r="AT13" s="11">
        <v>0</v>
      </c>
      <c r="AU13" s="25">
        <v>0.4310416666666667</v>
      </c>
      <c r="AV13" s="113"/>
      <c r="AW13" s="25">
        <f t="shared" si="6"/>
        <v>0.0036689814814814814</v>
      </c>
      <c r="AX13" s="15">
        <f t="shared" si="7"/>
        <v>0.010011574074074103</v>
      </c>
      <c r="AY13" s="29">
        <f t="shared" si="8"/>
        <v>28.833333333333332</v>
      </c>
      <c r="AZ13" s="29">
        <f t="shared" si="9"/>
        <v>74.47333333333333</v>
      </c>
      <c r="BA13" s="7">
        <f t="shared" si="10"/>
        <v>927.5266666666666</v>
      </c>
      <c r="BB13" s="103"/>
      <c r="BC13" s="106"/>
      <c r="BD13" s="109"/>
      <c r="BE13" s="68"/>
      <c r="BF13" s="37"/>
      <c r="BG13" s="37"/>
      <c r="BH13" s="37"/>
      <c r="BI13" s="37"/>
      <c r="BJ13" s="37"/>
      <c r="BK13" s="37"/>
      <c r="BL13" s="37"/>
      <c r="BM13" s="37"/>
      <c r="BN13" s="37"/>
      <c r="BO13" s="37"/>
    </row>
    <row r="14" spans="1:67" ht="12.75">
      <c r="A14" s="28">
        <v>6</v>
      </c>
      <c r="B14" s="31"/>
      <c r="C14" s="30">
        <v>39</v>
      </c>
      <c r="D14" s="21" t="s">
        <v>129</v>
      </c>
      <c r="E14" s="21"/>
      <c r="F14" s="21"/>
      <c r="G14" s="21" t="s">
        <v>132</v>
      </c>
      <c r="H14" s="96">
        <v>2013</v>
      </c>
      <c r="I14" s="96">
        <v>2015</v>
      </c>
      <c r="J14" s="96">
        <v>2014</v>
      </c>
      <c r="K14" s="97">
        <f>VLOOKUP(H14,Letnice!$A$2:$B$7,2,FALSE)+VLOOKUP(I14,Letnice!$A$2:$B$7,2,FALSE)+VLOOKUP(J14,Letnice!$A$2:$B$7,2,FALSE)</f>
        <v>24</v>
      </c>
      <c r="L14" s="98">
        <f>VLOOKUP(K14,Letnice!$A$16:$B$31,2,FALSE)</f>
        <v>1003</v>
      </c>
      <c r="M14" s="25">
        <v>0.4381944444444445</v>
      </c>
      <c r="N14" s="78"/>
      <c r="O14" s="24">
        <v>25.98</v>
      </c>
      <c r="P14" s="11">
        <v>2</v>
      </c>
      <c r="Q14" s="25"/>
      <c r="R14" s="78">
        <v>0</v>
      </c>
      <c r="S14" s="129">
        <v>10</v>
      </c>
      <c r="T14" s="130">
        <v>34</v>
      </c>
      <c r="U14" s="131">
        <v>35</v>
      </c>
      <c r="V14" s="129">
        <v>10</v>
      </c>
      <c r="W14" s="130">
        <v>38</v>
      </c>
      <c r="X14" s="131">
        <v>0</v>
      </c>
      <c r="Y14" s="74">
        <f t="shared" si="0"/>
        <v>3</v>
      </c>
      <c r="Z14" s="75">
        <f t="shared" si="1"/>
        <v>25</v>
      </c>
      <c r="AA14" s="24">
        <v>29.72</v>
      </c>
      <c r="AB14" s="11">
        <v>0</v>
      </c>
      <c r="AC14" s="129">
        <v>10</v>
      </c>
      <c r="AD14" s="130">
        <v>39</v>
      </c>
      <c r="AE14" s="131">
        <v>5</v>
      </c>
      <c r="AF14" s="129">
        <v>10</v>
      </c>
      <c r="AG14" s="130">
        <v>42</v>
      </c>
      <c r="AH14" s="131">
        <v>5</v>
      </c>
      <c r="AI14" s="74">
        <f t="shared" si="2"/>
        <v>3</v>
      </c>
      <c r="AJ14" s="75">
        <f t="shared" si="3"/>
        <v>0</v>
      </c>
      <c r="AK14" s="11">
        <v>0</v>
      </c>
      <c r="AL14" s="129">
        <v>10</v>
      </c>
      <c r="AM14" s="130">
        <v>44</v>
      </c>
      <c r="AN14" s="131">
        <v>55</v>
      </c>
      <c r="AO14" s="129">
        <v>10</v>
      </c>
      <c r="AP14" s="130">
        <v>47</v>
      </c>
      <c r="AQ14" s="131">
        <v>5</v>
      </c>
      <c r="AR14" s="74">
        <f t="shared" si="4"/>
        <v>2</v>
      </c>
      <c r="AS14" s="75">
        <f t="shared" si="5"/>
        <v>10</v>
      </c>
      <c r="AT14" s="11">
        <v>0</v>
      </c>
      <c r="AU14" s="25">
        <v>0.450625</v>
      </c>
      <c r="AV14" s="113"/>
      <c r="AW14" s="25">
        <f t="shared" si="6"/>
        <v>0.005960648148148149</v>
      </c>
      <c r="AX14" s="15">
        <f t="shared" si="7"/>
        <v>0.006469907407407351</v>
      </c>
      <c r="AY14" s="29">
        <f t="shared" si="8"/>
        <v>18.633333333333333</v>
      </c>
      <c r="AZ14" s="29">
        <f t="shared" si="9"/>
        <v>76.33333333333334</v>
      </c>
      <c r="BA14" s="7">
        <f t="shared" si="10"/>
        <v>926.6666666666666</v>
      </c>
      <c r="BB14" s="103"/>
      <c r="BC14" s="106"/>
      <c r="BD14" s="109"/>
      <c r="BE14" s="68"/>
      <c r="BF14" s="37"/>
      <c r="BG14" s="37"/>
      <c r="BH14" s="37"/>
      <c r="BI14" s="37"/>
      <c r="BJ14" s="37"/>
      <c r="BK14" s="37"/>
      <c r="BL14" s="37"/>
      <c r="BM14" s="37"/>
      <c r="BN14" s="37"/>
      <c r="BO14" s="37"/>
    </row>
    <row r="15" spans="1:67" ht="12.75">
      <c r="A15" s="28">
        <v>7</v>
      </c>
      <c r="B15" s="31"/>
      <c r="C15" s="17">
        <v>20</v>
      </c>
      <c r="D15" s="18" t="s">
        <v>93</v>
      </c>
      <c r="E15" s="21"/>
      <c r="F15" s="21"/>
      <c r="G15" s="21" t="s">
        <v>94</v>
      </c>
      <c r="H15" s="96">
        <v>2014</v>
      </c>
      <c r="I15" s="96">
        <v>2012</v>
      </c>
      <c r="J15" s="96">
        <v>2013</v>
      </c>
      <c r="K15" s="97">
        <f>VLOOKUP(H15,Letnice!$A$2:$B$7,2,FALSE)+VLOOKUP(I15,Letnice!$A$2:$B$7,2,FALSE)+VLOOKUP(J15,Letnice!$A$2:$B$7,2,FALSE)</f>
        <v>27</v>
      </c>
      <c r="L15" s="98">
        <f>VLOOKUP(K15,Letnice!$A$16:$B$31,2,FALSE)</f>
        <v>1002</v>
      </c>
      <c r="M15" s="25">
        <v>0.41180555555555554</v>
      </c>
      <c r="N15" s="78"/>
      <c r="O15" s="24">
        <v>19.53</v>
      </c>
      <c r="P15" s="11">
        <v>0</v>
      </c>
      <c r="Q15" s="25"/>
      <c r="R15" s="78">
        <v>0</v>
      </c>
      <c r="S15" s="129">
        <v>9</v>
      </c>
      <c r="T15" s="130">
        <v>56</v>
      </c>
      <c r="U15" s="131">
        <v>43</v>
      </c>
      <c r="V15" s="129">
        <v>10</v>
      </c>
      <c r="W15" s="130">
        <v>0</v>
      </c>
      <c r="X15" s="131">
        <v>10</v>
      </c>
      <c r="Y15" s="74">
        <f t="shared" si="0"/>
        <v>3</v>
      </c>
      <c r="Z15" s="75">
        <f t="shared" si="1"/>
        <v>27</v>
      </c>
      <c r="AA15" s="24">
        <v>23.92</v>
      </c>
      <c r="AB15" s="11">
        <v>10</v>
      </c>
      <c r="AC15" s="129">
        <v>10</v>
      </c>
      <c r="AD15" s="130">
        <v>3</v>
      </c>
      <c r="AE15" s="131">
        <v>3</v>
      </c>
      <c r="AF15" s="129">
        <v>10</v>
      </c>
      <c r="AG15" s="130">
        <v>4</v>
      </c>
      <c r="AH15" s="131">
        <v>57</v>
      </c>
      <c r="AI15" s="74">
        <f t="shared" si="2"/>
        <v>1</v>
      </c>
      <c r="AJ15" s="75">
        <f t="shared" si="3"/>
        <v>54</v>
      </c>
      <c r="AK15" s="11">
        <v>0</v>
      </c>
      <c r="AL15" s="129">
        <v>10</v>
      </c>
      <c r="AM15" s="130">
        <v>8</v>
      </c>
      <c r="AN15" s="131">
        <v>0</v>
      </c>
      <c r="AO15" s="129">
        <v>10</v>
      </c>
      <c r="AP15" s="130">
        <v>10</v>
      </c>
      <c r="AQ15" s="131">
        <v>5</v>
      </c>
      <c r="AR15" s="74">
        <f t="shared" si="4"/>
        <v>2</v>
      </c>
      <c r="AS15" s="75">
        <f t="shared" si="5"/>
        <v>5</v>
      </c>
      <c r="AT15" s="11">
        <v>0</v>
      </c>
      <c r="AU15" s="25">
        <v>0.42494212962962963</v>
      </c>
      <c r="AV15" s="113"/>
      <c r="AW15" s="25">
        <f t="shared" si="6"/>
        <v>0.005162037037037037</v>
      </c>
      <c r="AX15" s="15">
        <f t="shared" si="7"/>
        <v>0.007974537037037054</v>
      </c>
      <c r="AY15" s="29">
        <f t="shared" si="8"/>
        <v>22.966666666666665</v>
      </c>
      <c r="AZ15" s="29">
        <f t="shared" si="9"/>
        <v>76.41666666666667</v>
      </c>
      <c r="BA15" s="7">
        <f t="shared" si="10"/>
        <v>925.5833333333334</v>
      </c>
      <c r="BB15" s="103"/>
      <c r="BC15" s="106"/>
      <c r="BD15" s="109"/>
      <c r="BE15" s="68"/>
      <c r="BF15" s="37"/>
      <c r="BG15" s="37"/>
      <c r="BH15" s="37"/>
      <c r="BI15" s="37"/>
      <c r="BJ15" s="37"/>
      <c r="BK15" s="37"/>
      <c r="BL15" s="37"/>
      <c r="BM15" s="37"/>
      <c r="BN15" s="37"/>
      <c r="BO15" s="37"/>
    </row>
    <row r="16" spans="1:67" ht="12.75">
      <c r="A16" s="28">
        <v>8</v>
      </c>
      <c r="B16" s="31"/>
      <c r="C16" s="17">
        <v>33</v>
      </c>
      <c r="D16" s="18" t="s">
        <v>112</v>
      </c>
      <c r="E16" s="21"/>
      <c r="F16" s="21"/>
      <c r="G16" s="21" t="s">
        <v>143</v>
      </c>
      <c r="H16" s="96">
        <v>2012</v>
      </c>
      <c r="I16" s="96">
        <v>2013</v>
      </c>
      <c r="J16" s="96">
        <v>2014</v>
      </c>
      <c r="K16" s="97">
        <f>VLOOKUP(H16,Letnice!$A$2:$B$7,2,FALSE)+VLOOKUP(I16,Letnice!$A$2:$B$7,2,FALSE)+VLOOKUP(J16,Letnice!$A$2:$B$7,2,FALSE)</f>
        <v>27</v>
      </c>
      <c r="L16" s="98">
        <f>VLOOKUP(K16,Letnice!$A$16:$B$31,2,FALSE)</f>
        <v>1002</v>
      </c>
      <c r="M16" s="25">
        <v>0.4298611111111111</v>
      </c>
      <c r="N16" s="78"/>
      <c r="O16" s="24">
        <v>21.74</v>
      </c>
      <c r="P16" s="11">
        <v>0</v>
      </c>
      <c r="Q16" s="25"/>
      <c r="R16" s="78">
        <v>0</v>
      </c>
      <c r="S16" s="129">
        <v>10</v>
      </c>
      <c r="T16" s="130">
        <v>22</v>
      </c>
      <c r="U16" s="131">
        <v>22</v>
      </c>
      <c r="V16" s="129">
        <v>10</v>
      </c>
      <c r="W16" s="130">
        <v>24</v>
      </c>
      <c r="X16" s="131">
        <v>31</v>
      </c>
      <c r="Y16" s="74">
        <f t="shared" si="0"/>
        <v>2</v>
      </c>
      <c r="Z16" s="75">
        <f t="shared" si="1"/>
        <v>9</v>
      </c>
      <c r="AA16" s="24">
        <v>26.36</v>
      </c>
      <c r="AB16" s="11">
        <v>10</v>
      </c>
      <c r="AC16" s="129">
        <v>10</v>
      </c>
      <c r="AD16" s="130">
        <v>25</v>
      </c>
      <c r="AE16" s="131">
        <v>12</v>
      </c>
      <c r="AF16" s="129">
        <v>10</v>
      </c>
      <c r="AG16" s="130">
        <v>27</v>
      </c>
      <c r="AH16" s="131">
        <v>7</v>
      </c>
      <c r="AI16" s="74">
        <f t="shared" si="2"/>
        <v>1</v>
      </c>
      <c r="AJ16" s="75">
        <f t="shared" si="3"/>
        <v>55</v>
      </c>
      <c r="AK16" s="11">
        <v>0</v>
      </c>
      <c r="AL16" s="129">
        <v>10</v>
      </c>
      <c r="AM16" s="130">
        <v>29</v>
      </c>
      <c r="AN16" s="131">
        <v>40</v>
      </c>
      <c r="AO16" s="129">
        <v>10</v>
      </c>
      <c r="AP16" s="130">
        <v>31</v>
      </c>
      <c r="AQ16" s="131">
        <v>25</v>
      </c>
      <c r="AR16" s="74">
        <f t="shared" si="4"/>
        <v>1</v>
      </c>
      <c r="AS16" s="75">
        <f t="shared" si="5"/>
        <v>45</v>
      </c>
      <c r="AT16" s="11">
        <v>2</v>
      </c>
      <c r="AU16" s="25">
        <v>0.4395833333333334</v>
      </c>
      <c r="AV16" s="113"/>
      <c r="AW16" s="25">
        <f t="shared" si="6"/>
        <v>0.004039351851851852</v>
      </c>
      <c r="AX16" s="15">
        <f t="shared" si="7"/>
        <v>0.005682870370370447</v>
      </c>
      <c r="AY16" s="29">
        <f t="shared" si="8"/>
        <v>16.366666666666667</v>
      </c>
      <c r="AZ16" s="29">
        <f t="shared" si="9"/>
        <v>76.46666666666667</v>
      </c>
      <c r="BA16" s="7">
        <f t="shared" si="10"/>
        <v>925.5333333333333</v>
      </c>
      <c r="BB16" s="103"/>
      <c r="BC16" s="106"/>
      <c r="BD16" s="109"/>
      <c r="BE16" s="68"/>
      <c r="BF16" s="37"/>
      <c r="BG16" s="37"/>
      <c r="BH16" s="37"/>
      <c r="BI16" s="37"/>
      <c r="BJ16" s="37"/>
      <c r="BK16" s="37"/>
      <c r="BL16" s="37"/>
      <c r="BM16" s="37"/>
      <c r="BN16" s="37"/>
      <c r="BO16" s="37"/>
    </row>
    <row r="17" spans="1:67" ht="12.75">
      <c r="A17" s="28">
        <v>9</v>
      </c>
      <c r="B17" s="31"/>
      <c r="C17" s="17">
        <v>27</v>
      </c>
      <c r="D17" s="18" t="s">
        <v>105</v>
      </c>
      <c r="E17" s="21"/>
      <c r="F17" s="21"/>
      <c r="G17" s="21" t="s">
        <v>106</v>
      </c>
      <c r="H17" s="96">
        <v>2013</v>
      </c>
      <c r="I17" s="96">
        <v>2013</v>
      </c>
      <c r="J17" s="96">
        <v>2012</v>
      </c>
      <c r="K17" s="97">
        <f>VLOOKUP(H17,Letnice!$A$2:$B$7,2,FALSE)+VLOOKUP(I17,Letnice!$A$2:$B$7,2,FALSE)+VLOOKUP(J17,Letnice!$A$2:$B$7,2,FALSE)</f>
        <v>28</v>
      </c>
      <c r="L17" s="98">
        <f>VLOOKUP(K17,Letnice!$A$16:$B$31,2,FALSE)</f>
        <v>1002</v>
      </c>
      <c r="M17" s="25">
        <v>0.4166666666666667</v>
      </c>
      <c r="N17" s="78"/>
      <c r="O17" s="24">
        <v>20.86</v>
      </c>
      <c r="P17" s="11">
        <v>0</v>
      </c>
      <c r="Q17" s="25"/>
      <c r="R17" s="78">
        <v>0</v>
      </c>
      <c r="S17" s="129">
        <v>10</v>
      </c>
      <c r="T17" s="130">
        <v>8</v>
      </c>
      <c r="U17" s="131">
        <v>41</v>
      </c>
      <c r="V17" s="129">
        <v>10</v>
      </c>
      <c r="W17" s="130">
        <v>10</v>
      </c>
      <c r="X17" s="131">
        <v>40</v>
      </c>
      <c r="Y17" s="74">
        <f t="shared" si="0"/>
        <v>1</v>
      </c>
      <c r="Z17" s="75">
        <f t="shared" si="1"/>
        <v>59</v>
      </c>
      <c r="AA17" s="24">
        <v>24.27</v>
      </c>
      <c r="AB17" s="11">
        <v>0</v>
      </c>
      <c r="AC17" s="129">
        <v>10</v>
      </c>
      <c r="AD17" s="130">
        <v>12</v>
      </c>
      <c r="AE17" s="131">
        <v>8</v>
      </c>
      <c r="AF17" s="129">
        <v>10</v>
      </c>
      <c r="AG17" s="130">
        <v>14</v>
      </c>
      <c r="AH17" s="131">
        <v>53</v>
      </c>
      <c r="AI17" s="74">
        <f t="shared" si="2"/>
        <v>2</v>
      </c>
      <c r="AJ17" s="75">
        <f t="shared" si="3"/>
        <v>45</v>
      </c>
      <c r="AK17" s="11">
        <v>0</v>
      </c>
      <c r="AL17" s="129">
        <v>10</v>
      </c>
      <c r="AM17" s="130">
        <v>18</v>
      </c>
      <c r="AN17" s="131">
        <v>50</v>
      </c>
      <c r="AO17" s="129">
        <v>10</v>
      </c>
      <c r="AP17" s="130">
        <v>22</v>
      </c>
      <c r="AQ17" s="131">
        <v>30</v>
      </c>
      <c r="AR17" s="74">
        <f t="shared" si="4"/>
        <v>3</v>
      </c>
      <c r="AS17" s="75">
        <f t="shared" si="5"/>
        <v>40</v>
      </c>
      <c r="AT17" s="11">
        <v>0</v>
      </c>
      <c r="AU17" s="25">
        <v>0.4334375</v>
      </c>
      <c r="AV17" s="113"/>
      <c r="AW17" s="25">
        <f t="shared" si="6"/>
        <v>0.005833333333333334</v>
      </c>
      <c r="AX17" s="15">
        <f t="shared" si="7"/>
        <v>0.010937499999999958</v>
      </c>
      <c r="AY17" s="29">
        <f t="shared" si="8"/>
        <v>31.5</v>
      </c>
      <c r="AZ17" s="29">
        <f t="shared" si="9"/>
        <v>76.63</v>
      </c>
      <c r="BA17" s="7">
        <f t="shared" si="10"/>
        <v>925.37</v>
      </c>
      <c r="BB17" s="103"/>
      <c r="BC17" s="106"/>
      <c r="BD17" s="109"/>
      <c r="BE17" s="68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spans="1:67" ht="12.75">
      <c r="A18" s="28">
        <v>10</v>
      </c>
      <c r="B18" s="31"/>
      <c r="C18" s="17">
        <v>5</v>
      </c>
      <c r="D18" s="18" t="s">
        <v>83</v>
      </c>
      <c r="E18" s="21"/>
      <c r="F18" s="21"/>
      <c r="G18" s="21" t="s">
        <v>82</v>
      </c>
      <c r="H18" s="96">
        <v>2013</v>
      </c>
      <c r="I18" s="96">
        <v>2013</v>
      </c>
      <c r="J18" s="96">
        <v>2013</v>
      </c>
      <c r="K18" s="97">
        <f>VLOOKUP(H18,Letnice!$A$2:$B$7,2,FALSE)+VLOOKUP(I18,Letnice!$A$2:$B$7,2,FALSE)+VLOOKUP(J18,Letnice!$A$2:$B$7,2,FALSE)</f>
        <v>27</v>
      </c>
      <c r="L18" s="98">
        <f>VLOOKUP(K18,Letnice!$A$16:$B$31,2,FALSE)</f>
        <v>1002</v>
      </c>
      <c r="M18" s="25">
        <v>0.38958333333333334</v>
      </c>
      <c r="N18" s="78"/>
      <c r="O18" s="24">
        <v>24.26</v>
      </c>
      <c r="P18" s="11">
        <v>0</v>
      </c>
      <c r="Q18" s="25"/>
      <c r="R18" s="78">
        <v>0</v>
      </c>
      <c r="S18" s="129">
        <v>9</v>
      </c>
      <c r="T18" s="130">
        <v>24</v>
      </c>
      <c r="U18" s="131">
        <v>43</v>
      </c>
      <c r="V18" s="129">
        <v>9</v>
      </c>
      <c r="W18" s="130">
        <v>28</v>
      </c>
      <c r="X18" s="131">
        <v>40</v>
      </c>
      <c r="Y18" s="74">
        <f t="shared" si="0"/>
        <v>3</v>
      </c>
      <c r="Z18" s="75">
        <f t="shared" si="1"/>
        <v>57</v>
      </c>
      <c r="AA18" s="24">
        <v>26.14</v>
      </c>
      <c r="AB18" s="11">
        <v>5</v>
      </c>
      <c r="AC18" s="129">
        <v>9</v>
      </c>
      <c r="AD18" s="130">
        <v>30</v>
      </c>
      <c r="AE18" s="131">
        <v>24</v>
      </c>
      <c r="AF18" s="129">
        <v>9</v>
      </c>
      <c r="AG18" s="130">
        <v>35</v>
      </c>
      <c r="AH18" s="131">
        <v>43</v>
      </c>
      <c r="AI18" s="74">
        <f t="shared" si="2"/>
        <v>5</v>
      </c>
      <c r="AJ18" s="75">
        <f t="shared" si="3"/>
        <v>19</v>
      </c>
      <c r="AK18" s="11">
        <v>0</v>
      </c>
      <c r="AL18" s="129">
        <v>9</v>
      </c>
      <c r="AM18" s="130">
        <v>39</v>
      </c>
      <c r="AN18" s="131">
        <v>15</v>
      </c>
      <c r="AO18" s="129">
        <v>9</v>
      </c>
      <c r="AP18" s="130">
        <v>42</v>
      </c>
      <c r="AQ18" s="131">
        <v>59</v>
      </c>
      <c r="AR18" s="74">
        <f t="shared" si="4"/>
        <v>3</v>
      </c>
      <c r="AS18" s="75">
        <f t="shared" si="5"/>
        <v>44</v>
      </c>
      <c r="AT18" s="11">
        <v>0</v>
      </c>
      <c r="AU18" s="25">
        <v>0.40627314814814813</v>
      </c>
      <c r="AV18" s="113"/>
      <c r="AW18" s="25">
        <f t="shared" si="6"/>
        <v>0.009027777777777779</v>
      </c>
      <c r="AX18" s="15">
        <f t="shared" si="7"/>
        <v>0.0076620370370370176</v>
      </c>
      <c r="AY18" s="29">
        <f t="shared" si="8"/>
        <v>22.066666666666666</v>
      </c>
      <c r="AZ18" s="29">
        <f t="shared" si="9"/>
        <v>77.46666666666667</v>
      </c>
      <c r="BA18" s="7">
        <f t="shared" si="10"/>
        <v>924.5333333333333</v>
      </c>
      <c r="BB18" s="103"/>
      <c r="BC18" s="106"/>
      <c r="BD18" s="109"/>
      <c r="BE18" s="68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67" ht="12.75">
      <c r="A19" s="28">
        <v>11</v>
      </c>
      <c r="B19" s="31"/>
      <c r="C19" s="17">
        <v>58</v>
      </c>
      <c r="D19" s="18" t="s">
        <v>78</v>
      </c>
      <c r="E19" s="21"/>
      <c r="F19" s="21"/>
      <c r="G19" s="21" t="s">
        <v>122</v>
      </c>
      <c r="H19" s="96">
        <v>2013</v>
      </c>
      <c r="I19" s="96">
        <v>2013</v>
      </c>
      <c r="J19" s="96">
        <v>2015</v>
      </c>
      <c r="K19" s="97">
        <f>VLOOKUP(H19,Letnice!$A$2:$B$7,2,FALSE)+VLOOKUP(I19,Letnice!$A$2:$B$7,2,FALSE)+VLOOKUP(J19,Letnice!$A$2:$B$7,2,FALSE)</f>
        <v>25</v>
      </c>
      <c r="L19" s="98">
        <f>VLOOKUP(K19,Letnice!$A$16:$B$31,2,FALSE)</f>
        <v>1003</v>
      </c>
      <c r="M19" s="25">
        <v>0.42291666666666666</v>
      </c>
      <c r="N19" s="78"/>
      <c r="O19" s="24">
        <v>22</v>
      </c>
      <c r="P19" s="11">
        <v>0</v>
      </c>
      <c r="Q19" s="25"/>
      <c r="R19" s="78">
        <v>0</v>
      </c>
      <c r="S19" s="129">
        <v>10</v>
      </c>
      <c r="T19" s="130">
        <v>11</v>
      </c>
      <c r="U19" s="131">
        <v>15</v>
      </c>
      <c r="V19" s="129">
        <v>10</v>
      </c>
      <c r="W19" s="130">
        <v>14</v>
      </c>
      <c r="X19" s="131">
        <v>1</v>
      </c>
      <c r="Y19" s="74">
        <f t="shared" si="0"/>
        <v>2</v>
      </c>
      <c r="Z19" s="75">
        <f t="shared" si="1"/>
        <v>46</v>
      </c>
      <c r="AA19" s="24">
        <v>24.31</v>
      </c>
      <c r="AB19" s="11">
        <v>10</v>
      </c>
      <c r="AC19" s="129">
        <v>10</v>
      </c>
      <c r="AD19" s="130">
        <v>16</v>
      </c>
      <c r="AE19" s="131">
        <v>2</v>
      </c>
      <c r="AF19" s="129">
        <v>10</v>
      </c>
      <c r="AG19" s="130">
        <v>18</v>
      </c>
      <c r="AH19" s="131">
        <v>1</v>
      </c>
      <c r="AI19" s="74">
        <f t="shared" si="2"/>
        <v>1</v>
      </c>
      <c r="AJ19" s="75">
        <f t="shared" si="3"/>
        <v>59</v>
      </c>
      <c r="AK19" s="11">
        <v>0</v>
      </c>
      <c r="AL19" s="129">
        <v>10</v>
      </c>
      <c r="AM19" s="130">
        <v>21</v>
      </c>
      <c r="AN19" s="131">
        <v>50</v>
      </c>
      <c r="AO19" s="129">
        <v>10</v>
      </c>
      <c r="AP19" s="130">
        <v>24</v>
      </c>
      <c r="AQ19" s="131">
        <v>45</v>
      </c>
      <c r="AR19" s="74">
        <f t="shared" si="4"/>
        <v>2</v>
      </c>
      <c r="AS19" s="75">
        <f t="shared" si="5"/>
        <v>55</v>
      </c>
      <c r="AT19" s="11">
        <v>2</v>
      </c>
      <c r="AU19" s="25">
        <v>0.4356481481481482</v>
      </c>
      <c r="AV19" s="113"/>
      <c r="AW19" s="25">
        <f t="shared" si="6"/>
        <v>0.005324074074074074</v>
      </c>
      <c r="AX19" s="15">
        <f t="shared" si="7"/>
        <v>0.007407407407407436</v>
      </c>
      <c r="AY19" s="29">
        <f t="shared" si="8"/>
        <v>21.333333333333332</v>
      </c>
      <c r="AZ19" s="29">
        <f t="shared" si="9"/>
        <v>79.64333333333333</v>
      </c>
      <c r="BA19" s="7">
        <f t="shared" si="10"/>
        <v>923.3566666666667</v>
      </c>
      <c r="BB19" s="103"/>
      <c r="BC19" s="106"/>
      <c r="BD19" s="109"/>
      <c r="BE19" s="68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67" ht="12.75">
      <c r="A20" s="28">
        <v>12</v>
      </c>
      <c r="B20" s="31"/>
      <c r="C20" s="17">
        <v>35</v>
      </c>
      <c r="D20" s="18" t="s">
        <v>107</v>
      </c>
      <c r="E20" s="21"/>
      <c r="F20" s="21"/>
      <c r="G20" s="21" t="s">
        <v>109</v>
      </c>
      <c r="H20" s="96">
        <v>2013</v>
      </c>
      <c r="I20" s="96">
        <v>2011</v>
      </c>
      <c r="J20" s="96">
        <v>2013</v>
      </c>
      <c r="K20" s="97">
        <f>VLOOKUP(H20,Letnice!$A$2:$B$7,2,FALSE)+VLOOKUP(I20,Letnice!$A$2:$B$7,2,FALSE)+VLOOKUP(J20,Letnice!$A$2:$B$7,2,FALSE)</f>
        <v>29</v>
      </c>
      <c r="L20" s="98">
        <f>VLOOKUP(K20,Letnice!$A$16:$B$31,2,FALSE)</f>
        <v>1002</v>
      </c>
      <c r="M20" s="25">
        <v>0.43293981481481486</v>
      </c>
      <c r="N20" s="78"/>
      <c r="O20" s="24">
        <v>25.83</v>
      </c>
      <c r="P20" s="11">
        <v>4</v>
      </c>
      <c r="Q20" s="25"/>
      <c r="R20" s="78">
        <v>0</v>
      </c>
      <c r="S20" s="129">
        <v>10</v>
      </c>
      <c r="T20" s="130">
        <v>26</v>
      </c>
      <c r="U20" s="131">
        <v>54</v>
      </c>
      <c r="V20" s="129">
        <v>10</v>
      </c>
      <c r="W20" s="130">
        <v>28</v>
      </c>
      <c r="X20" s="131">
        <v>55</v>
      </c>
      <c r="Y20" s="74">
        <f t="shared" si="0"/>
        <v>2</v>
      </c>
      <c r="Z20" s="75">
        <f t="shared" si="1"/>
        <v>1</v>
      </c>
      <c r="AA20" s="24">
        <v>21.94</v>
      </c>
      <c r="AB20" s="11">
        <v>10</v>
      </c>
      <c r="AC20" s="129">
        <v>10</v>
      </c>
      <c r="AD20" s="130">
        <v>31</v>
      </c>
      <c r="AE20" s="131">
        <v>0</v>
      </c>
      <c r="AF20" s="129">
        <v>10</v>
      </c>
      <c r="AG20" s="130">
        <v>32</v>
      </c>
      <c r="AH20" s="131">
        <v>29</v>
      </c>
      <c r="AI20" s="74">
        <f t="shared" si="2"/>
        <v>1</v>
      </c>
      <c r="AJ20" s="75">
        <f t="shared" si="3"/>
        <v>29</v>
      </c>
      <c r="AK20" s="11">
        <v>0</v>
      </c>
      <c r="AL20" s="129">
        <v>10</v>
      </c>
      <c r="AM20" s="130">
        <v>36</v>
      </c>
      <c r="AN20" s="131">
        <v>13</v>
      </c>
      <c r="AO20" s="129">
        <v>10</v>
      </c>
      <c r="AP20" s="130">
        <v>35</v>
      </c>
      <c r="AQ20" s="131">
        <v>45</v>
      </c>
      <c r="AR20" s="74">
        <f t="shared" si="4"/>
        <v>0</v>
      </c>
      <c r="AS20" s="75">
        <f t="shared" si="5"/>
        <v>32</v>
      </c>
      <c r="AT20" s="11">
        <v>0</v>
      </c>
      <c r="AU20" s="25">
        <v>0.4460532407407407</v>
      </c>
      <c r="AV20" s="113"/>
      <c r="AW20" s="25">
        <f t="shared" si="6"/>
        <v>0.002800925925925926</v>
      </c>
      <c r="AX20" s="15">
        <f t="shared" si="7"/>
        <v>0.010312499999999922</v>
      </c>
      <c r="AY20" s="29">
        <f t="shared" si="8"/>
        <v>29.7</v>
      </c>
      <c r="AZ20" s="29">
        <f t="shared" si="9"/>
        <v>91.47</v>
      </c>
      <c r="BA20" s="7">
        <f t="shared" si="10"/>
        <v>910.53</v>
      </c>
      <c r="BB20" s="103"/>
      <c r="BC20" s="106"/>
      <c r="BD20" s="109"/>
      <c r="BE20" s="68"/>
      <c r="BF20" s="37"/>
      <c r="BG20" s="37"/>
      <c r="BH20" s="37"/>
      <c r="BI20" s="37"/>
      <c r="BJ20" s="37"/>
      <c r="BK20" s="37"/>
      <c r="BL20" s="37"/>
      <c r="BM20" s="37"/>
      <c r="BN20" s="37"/>
      <c r="BO20" s="37"/>
    </row>
    <row r="21" spans="1:67" ht="12.75">
      <c r="A21" s="28">
        <v>13</v>
      </c>
      <c r="B21" s="31"/>
      <c r="C21" s="17">
        <v>38</v>
      </c>
      <c r="D21" s="18" t="s">
        <v>108</v>
      </c>
      <c r="E21" s="21"/>
      <c r="F21" s="21"/>
      <c r="G21" s="21" t="s">
        <v>141</v>
      </c>
      <c r="H21" s="96">
        <v>2014</v>
      </c>
      <c r="I21" s="96">
        <v>2016</v>
      </c>
      <c r="J21" s="96">
        <v>2015</v>
      </c>
      <c r="K21" s="97">
        <f>VLOOKUP(H21,Letnice!$A$2:$B$7,2,FALSE)+VLOOKUP(I21,Letnice!$A$2:$B$7,2,FALSE)+VLOOKUP(J21,Letnice!$A$2:$B$7,2,FALSE)</f>
        <v>21</v>
      </c>
      <c r="L21" s="98">
        <f>VLOOKUP(K21,Letnice!$A$16:$B$31,2,FALSE)</f>
        <v>1005</v>
      </c>
      <c r="M21" s="25">
        <v>0.4368055555555555</v>
      </c>
      <c r="N21" s="78"/>
      <c r="O21" s="24">
        <v>36.23</v>
      </c>
      <c r="P21" s="11">
        <v>2</v>
      </c>
      <c r="Q21" s="25"/>
      <c r="R21" s="78">
        <v>0</v>
      </c>
      <c r="S21" s="129">
        <v>10</v>
      </c>
      <c r="T21" s="130">
        <v>32</v>
      </c>
      <c r="U21" s="131">
        <v>46</v>
      </c>
      <c r="V21" s="129">
        <v>10</v>
      </c>
      <c r="W21" s="130">
        <v>36</v>
      </c>
      <c r="X21" s="131">
        <v>7</v>
      </c>
      <c r="Y21" s="74">
        <f t="shared" si="0"/>
        <v>3</v>
      </c>
      <c r="Z21" s="75">
        <f t="shared" si="1"/>
        <v>21</v>
      </c>
      <c r="AA21" s="24">
        <v>26.35</v>
      </c>
      <c r="AB21" s="11">
        <v>10</v>
      </c>
      <c r="AC21" s="129">
        <v>10</v>
      </c>
      <c r="AD21" s="130">
        <v>38</v>
      </c>
      <c r="AE21" s="131">
        <v>20</v>
      </c>
      <c r="AF21" s="129">
        <v>10</v>
      </c>
      <c r="AG21" s="130">
        <v>40</v>
      </c>
      <c r="AH21" s="131">
        <v>32</v>
      </c>
      <c r="AI21" s="74">
        <f t="shared" si="2"/>
        <v>2</v>
      </c>
      <c r="AJ21" s="75">
        <f t="shared" si="3"/>
        <v>12</v>
      </c>
      <c r="AK21" s="11">
        <v>0</v>
      </c>
      <c r="AL21" s="129">
        <v>10</v>
      </c>
      <c r="AM21" s="130">
        <v>43</v>
      </c>
      <c r="AN21" s="131">
        <v>25</v>
      </c>
      <c r="AO21" s="129">
        <v>10</v>
      </c>
      <c r="AP21" s="130">
        <v>45</v>
      </c>
      <c r="AQ21" s="131">
        <v>45</v>
      </c>
      <c r="AR21" s="74">
        <f t="shared" si="4"/>
        <v>2</v>
      </c>
      <c r="AS21" s="75">
        <f t="shared" si="5"/>
        <v>20</v>
      </c>
      <c r="AT21" s="11">
        <v>2</v>
      </c>
      <c r="AU21" s="25">
        <v>0.4497569444444445</v>
      </c>
      <c r="AV21" s="113"/>
      <c r="AW21" s="25">
        <f t="shared" si="6"/>
        <v>0.005474537037037037</v>
      </c>
      <c r="AX21" s="15">
        <f t="shared" si="7"/>
        <v>0.007476851851851933</v>
      </c>
      <c r="AY21" s="29">
        <f t="shared" si="8"/>
        <v>21.533333333333335</v>
      </c>
      <c r="AZ21" s="29">
        <f t="shared" si="9"/>
        <v>98.11333333333333</v>
      </c>
      <c r="BA21" s="7">
        <f t="shared" si="10"/>
        <v>906.8866666666667</v>
      </c>
      <c r="BB21" s="103"/>
      <c r="BC21" s="106"/>
      <c r="BD21" s="109"/>
      <c r="BE21" s="68"/>
      <c r="BF21" s="37"/>
      <c r="BG21" s="37"/>
      <c r="BH21" s="37"/>
      <c r="BI21" s="37"/>
      <c r="BJ21" s="37"/>
      <c r="BK21" s="37"/>
      <c r="BL21" s="37"/>
      <c r="BM21" s="37"/>
      <c r="BN21" s="37"/>
      <c r="BO21" s="37"/>
    </row>
    <row r="22" spans="1:67" ht="12.75">
      <c r="A22" s="28">
        <v>14</v>
      </c>
      <c r="B22" s="31"/>
      <c r="C22" s="17">
        <v>19</v>
      </c>
      <c r="D22" s="18" t="s">
        <v>91</v>
      </c>
      <c r="E22" s="21"/>
      <c r="F22" s="21"/>
      <c r="G22" s="21" t="s">
        <v>92</v>
      </c>
      <c r="H22" s="96">
        <v>2013</v>
      </c>
      <c r="I22" s="96">
        <v>2013</v>
      </c>
      <c r="J22" s="96">
        <v>2013</v>
      </c>
      <c r="K22" s="97">
        <f>VLOOKUP(H22,Letnice!$A$2:$B$7,2,FALSE)+VLOOKUP(I22,Letnice!$A$2:$B$7,2,FALSE)+VLOOKUP(J22,Letnice!$A$2:$B$7,2,FALSE)</f>
        <v>27</v>
      </c>
      <c r="L22" s="98">
        <f>VLOOKUP(K22,Letnice!$A$16:$B$31,2,FALSE)</f>
        <v>1002</v>
      </c>
      <c r="M22" s="25">
        <v>0.41041666666666665</v>
      </c>
      <c r="N22" s="78"/>
      <c r="O22" s="24">
        <v>41.56</v>
      </c>
      <c r="P22" s="11">
        <v>9</v>
      </c>
      <c r="Q22" s="25"/>
      <c r="R22" s="78">
        <v>0</v>
      </c>
      <c r="S22" s="129">
        <v>9</v>
      </c>
      <c r="T22" s="130">
        <v>54</v>
      </c>
      <c r="U22" s="131">
        <v>27</v>
      </c>
      <c r="V22" s="129">
        <v>9</v>
      </c>
      <c r="W22" s="130">
        <v>58</v>
      </c>
      <c r="X22" s="131">
        <v>42</v>
      </c>
      <c r="Y22" s="74">
        <f t="shared" si="0"/>
        <v>4</v>
      </c>
      <c r="Z22" s="75">
        <f t="shared" si="1"/>
        <v>15</v>
      </c>
      <c r="AA22" s="24">
        <v>24.44</v>
      </c>
      <c r="AB22" s="11">
        <v>0</v>
      </c>
      <c r="AC22" s="129">
        <v>10</v>
      </c>
      <c r="AD22" s="130">
        <v>0</v>
      </c>
      <c r="AE22" s="131">
        <v>42</v>
      </c>
      <c r="AF22" s="129">
        <v>10</v>
      </c>
      <c r="AG22" s="130">
        <v>2</v>
      </c>
      <c r="AH22" s="131">
        <v>24</v>
      </c>
      <c r="AI22" s="74">
        <f t="shared" si="2"/>
        <v>1</v>
      </c>
      <c r="AJ22" s="75">
        <f t="shared" si="3"/>
        <v>42</v>
      </c>
      <c r="AK22" s="11">
        <v>0</v>
      </c>
      <c r="AL22" s="129">
        <v>10</v>
      </c>
      <c r="AM22" s="130">
        <v>5</v>
      </c>
      <c r="AN22" s="131">
        <v>25</v>
      </c>
      <c r="AO22" s="129">
        <v>10</v>
      </c>
      <c r="AP22" s="130">
        <v>7</v>
      </c>
      <c r="AQ22" s="131">
        <v>35</v>
      </c>
      <c r="AR22" s="74">
        <f t="shared" si="4"/>
        <v>2</v>
      </c>
      <c r="AS22" s="75">
        <f t="shared" si="5"/>
        <v>10</v>
      </c>
      <c r="AT22" s="11">
        <v>0</v>
      </c>
      <c r="AU22" s="25">
        <v>0.42310185185185184</v>
      </c>
      <c r="AV22" s="113"/>
      <c r="AW22" s="25">
        <f t="shared" si="6"/>
        <v>0.005636574074074074</v>
      </c>
      <c r="AX22" s="15">
        <f t="shared" si="7"/>
        <v>0.007048611111111114</v>
      </c>
      <c r="AY22" s="29">
        <f t="shared" si="8"/>
        <v>20.3</v>
      </c>
      <c r="AZ22" s="29">
        <f t="shared" si="9"/>
        <v>95.3</v>
      </c>
      <c r="BA22" s="7">
        <f t="shared" si="10"/>
        <v>906.7</v>
      </c>
      <c r="BB22" s="103"/>
      <c r="BC22" s="106"/>
      <c r="BD22" s="109"/>
      <c r="BE22" s="68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67" ht="12.75">
      <c r="A23" s="28">
        <v>15</v>
      </c>
      <c r="B23" s="31"/>
      <c r="C23" s="17">
        <v>44</v>
      </c>
      <c r="D23" s="18" t="s">
        <v>133</v>
      </c>
      <c r="E23" s="21"/>
      <c r="F23" s="21"/>
      <c r="G23" s="21" t="s">
        <v>134</v>
      </c>
      <c r="H23" s="96">
        <v>2014</v>
      </c>
      <c r="I23" s="96">
        <v>2014</v>
      </c>
      <c r="J23" s="96">
        <v>2013</v>
      </c>
      <c r="K23" s="97">
        <f>VLOOKUP(H23,Letnice!$A$2:$B$7,2,FALSE)+VLOOKUP(I23,Letnice!$A$2:$B$7,2,FALSE)+VLOOKUP(J23,Letnice!$A$2:$B$7,2,FALSE)</f>
        <v>25</v>
      </c>
      <c r="L23" s="98">
        <f>VLOOKUP(K23,Letnice!$A$16:$B$31,2,FALSE)</f>
        <v>1003</v>
      </c>
      <c r="M23" s="25">
        <v>0.44375000000000003</v>
      </c>
      <c r="N23" s="78"/>
      <c r="O23" s="24">
        <v>33.93</v>
      </c>
      <c r="P23" s="11">
        <v>7</v>
      </c>
      <c r="Q23" s="25"/>
      <c r="R23" s="78">
        <v>0</v>
      </c>
      <c r="S23" s="129">
        <v>10</v>
      </c>
      <c r="T23" s="130">
        <v>42</v>
      </c>
      <c r="U23" s="131">
        <v>38</v>
      </c>
      <c r="V23" s="129">
        <v>10</v>
      </c>
      <c r="W23" s="130">
        <v>46</v>
      </c>
      <c r="X23" s="131">
        <v>59</v>
      </c>
      <c r="Y23" s="74">
        <f t="shared" si="0"/>
        <v>4</v>
      </c>
      <c r="Z23" s="75">
        <f t="shared" si="1"/>
        <v>21</v>
      </c>
      <c r="AA23" s="24">
        <v>31.88</v>
      </c>
      <c r="AB23" s="11">
        <v>5</v>
      </c>
      <c r="AC23" s="129">
        <v>10</v>
      </c>
      <c r="AD23" s="130">
        <v>48</v>
      </c>
      <c r="AE23" s="131">
        <v>43</v>
      </c>
      <c r="AF23" s="129">
        <v>10</v>
      </c>
      <c r="AG23" s="130">
        <v>50</v>
      </c>
      <c r="AH23" s="131">
        <v>53</v>
      </c>
      <c r="AI23" s="74">
        <f t="shared" si="2"/>
        <v>2</v>
      </c>
      <c r="AJ23" s="75">
        <f t="shared" si="3"/>
        <v>10</v>
      </c>
      <c r="AK23" s="11">
        <v>0</v>
      </c>
      <c r="AL23" s="129">
        <v>10</v>
      </c>
      <c r="AM23" s="130">
        <v>54</v>
      </c>
      <c r="AN23" s="131">
        <v>0</v>
      </c>
      <c r="AO23" s="129">
        <v>10</v>
      </c>
      <c r="AP23" s="130">
        <v>56</v>
      </c>
      <c r="AQ23" s="131">
        <v>40</v>
      </c>
      <c r="AR23" s="74">
        <f t="shared" si="4"/>
        <v>2</v>
      </c>
      <c r="AS23" s="75">
        <f t="shared" si="5"/>
        <v>40</v>
      </c>
      <c r="AT23" s="11">
        <v>0</v>
      </c>
      <c r="AU23" s="25">
        <v>0.4574421296296296</v>
      </c>
      <c r="AV23" s="113"/>
      <c r="AW23" s="25">
        <f t="shared" si="6"/>
        <v>0.006377314814814815</v>
      </c>
      <c r="AX23" s="15">
        <f t="shared" si="7"/>
        <v>0.007314814814814753</v>
      </c>
      <c r="AY23" s="29">
        <f t="shared" si="8"/>
        <v>21.066666666666666</v>
      </c>
      <c r="AZ23" s="29">
        <f t="shared" si="9"/>
        <v>98.87666666666667</v>
      </c>
      <c r="BA23" s="7">
        <f t="shared" si="10"/>
        <v>904.1233333333333</v>
      </c>
      <c r="BB23" s="103"/>
      <c r="BC23" s="106"/>
      <c r="BD23" s="109"/>
      <c r="BE23" s="68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spans="1:67" ht="12.75">
      <c r="A24" s="28">
        <v>16</v>
      </c>
      <c r="B24" s="31"/>
      <c r="C24" s="17">
        <v>17</v>
      </c>
      <c r="D24" s="18" t="s">
        <v>95</v>
      </c>
      <c r="E24" s="21"/>
      <c r="F24" s="21"/>
      <c r="G24" s="21" t="s">
        <v>96</v>
      </c>
      <c r="H24" s="96">
        <v>2011</v>
      </c>
      <c r="I24" s="96">
        <v>2011</v>
      </c>
      <c r="J24" s="96">
        <v>2013</v>
      </c>
      <c r="K24" s="97">
        <f>VLOOKUP(H24,Letnice!$A$2:$B$7,2,FALSE)+VLOOKUP(I24,Letnice!$A$2:$B$7,2,FALSE)+VLOOKUP(J24,Letnice!$A$2:$B$7,2,FALSE)</f>
        <v>31</v>
      </c>
      <c r="L24" s="98">
        <f>VLOOKUP(K24,Letnice!$A$16:$B$31,2,FALSE)</f>
        <v>1001</v>
      </c>
      <c r="M24" s="25">
        <v>0.4076388888888889</v>
      </c>
      <c r="N24" s="78"/>
      <c r="O24" s="24">
        <v>29.31</v>
      </c>
      <c r="P24" s="11">
        <v>9</v>
      </c>
      <c r="Q24" s="25"/>
      <c r="R24" s="78">
        <v>0</v>
      </c>
      <c r="S24" s="129">
        <v>9</v>
      </c>
      <c r="T24" s="130">
        <v>50</v>
      </c>
      <c r="U24" s="131">
        <v>49</v>
      </c>
      <c r="V24" s="129">
        <v>9</v>
      </c>
      <c r="W24" s="130">
        <v>55</v>
      </c>
      <c r="X24" s="131">
        <v>22</v>
      </c>
      <c r="Y24" s="74">
        <f t="shared" si="0"/>
        <v>4</v>
      </c>
      <c r="Z24" s="75">
        <f t="shared" si="1"/>
        <v>33</v>
      </c>
      <c r="AA24" s="24">
        <v>26.47</v>
      </c>
      <c r="AB24" s="11">
        <v>15</v>
      </c>
      <c r="AC24" s="129">
        <v>9</v>
      </c>
      <c r="AD24" s="130">
        <v>56</v>
      </c>
      <c r="AE24" s="131">
        <v>58</v>
      </c>
      <c r="AF24" s="129">
        <v>9</v>
      </c>
      <c r="AG24" s="130">
        <v>59</v>
      </c>
      <c r="AH24" s="131">
        <v>21</v>
      </c>
      <c r="AI24" s="74">
        <f t="shared" si="2"/>
        <v>2</v>
      </c>
      <c r="AJ24" s="75">
        <f t="shared" si="3"/>
        <v>23</v>
      </c>
      <c r="AK24" s="11">
        <v>5</v>
      </c>
      <c r="AL24" s="129">
        <v>10</v>
      </c>
      <c r="AM24" s="130">
        <v>2</v>
      </c>
      <c r="AN24" s="131">
        <v>20</v>
      </c>
      <c r="AO24" s="129">
        <v>10</v>
      </c>
      <c r="AP24" s="130">
        <v>5</v>
      </c>
      <c r="AQ24" s="131">
        <v>15</v>
      </c>
      <c r="AR24" s="74">
        <f t="shared" si="4"/>
        <v>2</v>
      </c>
      <c r="AS24" s="75">
        <f t="shared" si="5"/>
        <v>55</v>
      </c>
      <c r="AT24" s="11">
        <v>0</v>
      </c>
      <c r="AU24" s="25">
        <v>0.4217708333333334</v>
      </c>
      <c r="AV24" s="113"/>
      <c r="AW24" s="25">
        <f t="shared" si="6"/>
        <v>0.006840277777777778</v>
      </c>
      <c r="AX24" s="15">
        <f t="shared" si="7"/>
        <v>0.007291666666666711</v>
      </c>
      <c r="AY24" s="29">
        <f t="shared" si="8"/>
        <v>21</v>
      </c>
      <c r="AZ24" s="29">
        <f t="shared" si="9"/>
        <v>105.78</v>
      </c>
      <c r="BA24" s="7">
        <f t="shared" si="10"/>
        <v>895.22</v>
      </c>
      <c r="BB24" s="103"/>
      <c r="BC24" s="106"/>
      <c r="BD24" s="109"/>
      <c r="BE24" s="68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67" ht="12.75">
      <c r="A25" s="28">
        <v>17</v>
      </c>
      <c r="B25" s="31"/>
      <c r="C25" s="17">
        <v>45</v>
      </c>
      <c r="D25" s="18" t="s">
        <v>135</v>
      </c>
      <c r="E25" s="21"/>
      <c r="F25" s="21"/>
      <c r="G25" s="21" t="s">
        <v>136</v>
      </c>
      <c r="H25" s="96">
        <v>2015</v>
      </c>
      <c r="I25" s="96">
        <v>2016</v>
      </c>
      <c r="J25" s="96">
        <v>2016</v>
      </c>
      <c r="K25" s="97">
        <f>VLOOKUP(H25,Letnice!$A$2:$B$7,2,FALSE)+VLOOKUP(I25,Letnice!$A$2:$B$7,2,FALSE)+VLOOKUP(J25,Letnice!$A$2:$B$7,2,FALSE)</f>
        <v>19</v>
      </c>
      <c r="L25" s="98">
        <f>VLOOKUP(K25,Letnice!$A$16:$B$31,2,FALSE)</f>
        <v>1007</v>
      </c>
      <c r="M25" s="25">
        <v>0.4451388888888889</v>
      </c>
      <c r="N25" s="78"/>
      <c r="O25" s="24">
        <v>44.77</v>
      </c>
      <c r="P25" s="11">
        <v>6</v>
      </c>
      <c r="Q25" s="25"/>
      <c r="R25" s="78">
        <v>0</v>
      </c>
      <c r="S25" s="129">
        <v>10</v>
      </c>
      <c r="T25" s="130">
        <v>44</v>
      </c>
      <c r="U25" s="131">
        <v>41</v>
      </c>
      <c r="V25" s="129">
        <v>10</v>
      </c>
      <c r="W25" s="130">
        <v>48</v>
      </c>
      <c r="X25" s="131">
        <v>48</v>
      </c>
      <c r="Y25" s="74">
        <f t="shared" si="0"/>
        <v>4</v>
      </c>
      <c r="Z25" s="75">
        <f t="shared" si="1"/>
        <v>7</v>
      </c>
      <c r="AA25" s="24">
        <v>45.5</v>
      </c>
      <c r="AB25" s="11">
        <v>20</v>
      </c>
      <c r="AC25" s="129">
        <v>10</v>
      </c>
      <c r="AD25" s="130">
        <v>49</v>
      </c>
      <c r="AE25" s="131">
        <v>56</v>
      </c>
      <c r="AF25" s="129">
        <v>10</v>
      </c>
      <c r="AG25" s="130">
        <v>52</v>
      </c>
      <c r="AH25" s="131">
        <v>23</v>
      </c>
      <c r="AI25" s="74">
        <f t="shared" si="2"/>
        <v>2</v>
      </c>
      <c r="AJ25" s="75">
        <f t="shared" si="3"/>
        <v>27</v>
      </c>
      <c r="AK25" s="11">
        <v>0</v>
      </c>
      <c r="AL25" s="129">
        <v>10</v>
      </c>
      <c r="AM25" s="130">
        <v>55</v>
      </c>
      <c r="AN25" s="131">
        <v>20</v>
      </c>
      <c r="AO25" s="129">
        <v>10</v>
      </c>
      <c r="AP25" s="130">
        <v>58</v>
      </c>
      <c r="AQ25" s="131">
        <v>0</v>
      </c>
      <c r="AR25" s="74">
        <f t="shared" si="4"/>
        <v>2</v>
      </c>
      <c r="AS25" s="75">
        <f t="shared" si="5"/>
        <v>40</v>
      </c>
      <c r="AT25" s="11">
        <v>0</v>
      </c>
      <c r="AU25" s="25">
        <v>0.4583333333333333</v>
      </c>
      <c r="AV25" s="113"/>
      <c r="AW25" s="25">
        <f t="shared" si="6"/>
        <v>0.006412037037037038</v>
      </c>
      <c r="AX25" s="15">
        <f t="shared" si="7"/>
        <v>0.006782407407407359</v>
      </c>
      <c r="AY25" s="29">
        <f t="shared" si="8"/>
        <v>19.533333333333335</v>
      </c>
      <c r="AZ25" s="29">
        <f t="shared" si="9"/>
        <v>135.80333333333334</v>
      </c>
      <c r="BA25" s="7">
        <f t="shared" si="10"/>
        <v>871.1966666666667</v>
      </c>
      <c r="BB25" s="103"/>
      <c r="BC25" s="106"/>
      <c r="BD25" s="109"/>
      <c r="BE25" s="68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pans="1:67" ht="12.75">
      <c r="A26" s="28">
        <v>18</v>
      </c>
      <c r="B26" s="31"/>
      <c r="C26" s="17">
        <v>9</v>
      </c>
      <c r="D26" s="18" t="s">
        <v>68</v>
      </c>
      <c r="E26" s="21"/>
      <c r="F26" s="21"/>
      <c r="G26" s="21" t="s">
        <v>81</v>
      </c>
      <c r="H26" s="96">
        <v>2014</v>
      </c>
      <c r="I26" s="96">
        <v>2013</v>
      </c>
      <c r="J26" s="96">
        <v>2013</v>
      </c>
      <c r="K26" s="97">
        <f>VLOOKUP(H26,Letnice!$A$2:$B$7,2,FALSE)+VLOOKUP(I26,Letnice!$A$2:$B$7,2,FALSE)+VLOOKUP(J26,Letnice!$A$2:$B$7,2,FALSE)</f>
        <v>26</v>
      </c>
      <c r="L26" s="98">
        <f>VLOOKUP(K26,Letnice!$A$16:$B$31,2,FALSE)</f>
        <v>1003</v>
      </c>
      <c r="M26" s="25">
        <v>0.3965277777777778</v>
      </c>
      <c r="N26" s="78"/>
      <c r="O26" s="24">
        <v>31.42</v>
      </c>
      <c r="P26" s="11">
        <v>9</v>
      </c>
      <c r="Q26" s="25"/>
      <c r="R26" s="78">
        <v>0</v>
      </c>
      <c r="S26" s="129">
        <v>9</v>
      </c>
      <c r="T26" s="130">
        <v>34</v>
      </c>
      <c r="U26" s="131">
        <v>50</v>
      </c>
      <c r="V26" s="129">
        <v>9</v>
      </c>
      <c r="W26" s="130">
        <v>40</v>
      </c>
      <c r="X26" s="131">
        <v>10</v>
      </c>
      <c r="Y26" s="74">
        <f t="shared" si="0"/>
        <v>5</v>
      </c>
      <c r="Z26" s="75">
        <f t="shared" si="1"/>
        <v>20</v>
      </c>
      <c r="AA26" s="24">
        <v>59</v>
      </c>
      <c r="AB26" s="11">
        <v>30</v>
      </c>
      <c r="AC26" s="129">
        <v>9</v>
      </c>
      <c r="AD26" s="130">
        <v>42</v>
      </c>
      <c r="AE26" s="131">
        <v>10</v>
      </c>
      <c r="AF26" s="129">
        <v>9</v>
      </c>
      <c r="AG26" s="130">
        <v>45</v>
      </c>
      <c r="AH26" s="131">
        <v>7</v>
      </c>
      <c r="AI26" s="74">
        <f t="shared" si="2"/>
        <v>2</v>
      </c>
      <c r="AJ26" s="75">
        <f t="shared" si="3"/>
        <v>57</v>
      </c>
      <c r="AK26" s="11">
        <v>0</v>
      </c>
      <c r="AL26" s="129">
        <v>9</v>
      </c>
      <c r="AM26" s="130">
        <v>48</v>
      </c>
      <c r="AN26" s="131">
        <v>15</v>
      </c>
      <c r="AO26" s="129">
        <v>9</v>
      </c>
      <c r="AP26" s="130">
        <v>52</v>
      </c>
      <c r="AQ26" s="131">
        <v>25</v>
      </c>
      <c r="AR26" s="74">
        <f t="shared" si="4"/>
        <v>4</v>
      </c>
      <c r="AS26" s="75">
        <f t="shared" si="5"/>
        <v>10</v>
      </c>
      <c r="AT26" s="11">
        <v>2</v>
      </c>
      <c r="AU26" s="25">
        <v>0.41285879629629635</v>
      </c>
      <c r="AV26" s="113"/>
      <c r="AW26" s="25">
        <f t="shared" si="6"/>
        <v>0.008645833333333333</v>
      </c>
      <c r="AX26" s="15">
        <f t="shared" si="7"/>
        <v>0.007685185185185203</v>
      </c>
      <c r="AY26" s="29">
        <f t="shared" si="8"/>
        <v>22.133333333333333</v>
      </c>
      <c r="AZ26" s="29">
        <f t="shared" si="9"/>
        <v>153.55333333333334</v>
      </c>
      <c r="BA26" s="7">
        <f t="shared" si="10"/>
        <v>849.4466666666667</v>
      </c>
      <c r="BB26" s="103"/>
      <c r="BC26" s="106"/>
      <c r="BD26" s="109"/>
      <c r="BE26" s="68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67" ht="12.75">
      <c r="A27" s="28">
        <v>19</v>
      </c>
      <c r="B27" s="31"/>
      <c r="C27" s="17">
        <v>22</v>
      </c>
      <c r="D27" s="18" t="s">
        <v>78</v>
      </c>
      <c r="E27" s="21"/>
      <c r="F27" s="21"/>
      <c r="G27" s="21" t="s">
        <v>79</v>
      </c>
      <c r="H27" s="96">
        <v>2014</v>
      </c>
      <c r="I27" s="96">
        <v>2015</v>
      </c>
      <c r="J27" s="96">
        <v>2015</v>
      </c>
      <c r="K27" s="97">
        <f>VLOOKUP(H27,Letnice!$A$2:$B$7,2,FALSE)+VLOOKUP(I27,Letnice!$A$2:$B$7,2,FALSE)+VLOOKUP(J27,Letnice!$A$2:$B$7,2,FALSE)</f>
        <v>22</v>
      </c>
      <c r="L27" s="98">
        <f>VLOOKUP(K27,Letnice!$A$16:$B$31,2,FALSE)</f>
        <v>1005</v>
      </c>
      <c r="M27" s="25">
        <v>0.3923611111111111</v>
      </c>
      <c r="N27" s="78"/>
      <c r="O27" s="24">
        <v>60</v>
      </c>
      <c r="P27" s="11">
        <v>10</v>
      </c>
      <c r="Q27" s="25"/>
      <c r="R27" s="78">
        <v>0</v>
      </c>
      <c r="S27" s="129">
        <v>9</v>
      </c>
      <c r="T27" s="130">
        <v>29</v>
      </c>
      <c r="U27" s="131">
        <v>5</v>
      </c>
      <c r="V27" s="129">
        <v>9</v>
      </c>
      <c r="W27" s="130">
        <v>33</v>
      </c>
      <c r="X27" s="131">
        <v>5</v>
      </c>
      <c r="Y27" s="74">
        <f t="shared" si="0"/>
        <v>4</v>
      </c>
      <c r="Z27" s="75">
        <f t="shared" si="1"/>
        <v>0</v>
      </c>
      <c r="AA27" s="24">
        <v>54.53</v>
      </c>
      <c r="AB27" s="11">
        <v>0</v>
      </c>
      <c r="AC27" s="129">
        <v>9</v>
      </c>
      <c r="AD27" s="130">
        <v>35</v>
      </c>
      <c r="AE27" s="131">
        <v>20</v>
      </c>
      <c r="AF27" s="129">
        <v>9</v>
      </c>
      <c r="AG27" s="130">
        <v>37</v>
      </c>
      <c r="AH27" s="131">
        <v>46</v>
      </c>
      <c r="AI27" s="74">
        <f t="shared" si="2"/>
        <v>2</v>
      </c>
      <c r="AJ27" s="75">
        <f t="shared" si="3"/>
        <v>26</v>
      </c>
      <c r="AK27" s="11">
        <v>0</v>
      </c>
      <c r="AL27" s="129">
        <v>9</v>
      </c>
      <c r="AM27" s="130">
        <v>42</v>
      </c>
      <c r="AN27" s="131">
        <v>0</v>
      </c>
      <c r="AO27" s="129">
        <v>9</v>
      </c>
      <c r="AP27" s="130">
        <v>46</v>
      </c>
      <c r="AQ27" s="131">
        <v>59</v>
      </c>
      <c r="AR27" s="74">
        <f t="shared" si="4"/>
        <v>4</v>
      </c>
      <c r="AS27" s="75">
        <f t="shared" si="5"/>
        <v>59</v>
      </c>
      <c r="AT27" s="11">
        <v>2</v>
      </c>
      <c r="AU27" s="25">
        <v>0.41409722222222217</v>
      </c>
      <c r="AV27" s="113"/>
      <c r="AW27" s="25">
        <f t="shared" si="6"/>
        <v>0.007928240740740741</v>
      </c>
      <c r="AX27" s="15">
        <f t="shared" si="7"/>
        <v>0.013807870370370326</v>
      </c>
      <c r="AY27" s="29">
        <f t="shared" si="8"/>
        <v>39.766666666666666</v>
      </c>
      <c r="AZ27" s="29">
        <f t="shared" si="9"/>
        <v>166.29666666666668</v>
      </c>
      <c r="BA27" s="7">
        <f t="shared" si="10"/>
        <v>838.7033333333334</v>
      </c>
      <c r="BB27" s="103"/>
      <c r="BC27" s="106"/>
      <c r="BD27" s="109"/>
      <c r="BE27" s="68"/>
      <c r="BF27" s="37"/>
      <c r="BG27" s="37"/>
      <c r="BH27" s="37"/>
      <c r="BI27" s="37"/>
      <c r="BJ27" s="37"/>
      <c r="BK27" s="37"/>
      <c r="BL27" s="37"/>
      <c r="BM27" s="37"/>
      <c r="BN27" s="37"/>
      <c r="BO27" s="37"/>
    </row>
    <row r="28" spans="1:67" ht="12.75">
      <c r="A28" s="28">
        <v>20</v>
      </c>
      <c r="B28" s="31"/>
      <c r="C28" s="30"/>
      <c r="D28" s="21"/>
      <c r="E28" s="21"/>
      <c r="F28" s="21"/>
      <c r="G28" s="21"/>
      <c r="H28" s="96"/>
      <c r="I28" s="96"/>
      <c r="J28" s="96"/>
      <c r="K28" s="97" t="e">
        <f>VLOOKUP(H28,Letnice!$A$2:$B$7,2,FALSE)+VLOOKUP(I28,Letnice!$A$2:$B$7,2,FALSE)+VLOOKUP(J28,Letnice!$A$2:$B$7,2,FALSE)</f>
        <v>#N/A</v>
      </c>
      <c r="L28" s="98" t="e">
        <f>VLOOKUP(K28,Letnice!$A$16:$B$31,2,FALSE)</f>
        <v>#N/A</v>
      </c>
      <c r="M28" s="25"/>
      <c r="N28" s="78"/>
      <c r="O28" s="24"/>
      <c r="P28" s="11"/>
      <c r="Q28" s="25"/>
      <c r="R28" s="78">
        <v>0</v>
      </c>
      <c r="S28" s="129"/>
      <c r="T28" s="130"/>
      <c r="U28" s="131"/>
      <c r="V28" s="129"/>
      <c r="W28" s="130"/>
      <c r="X28" s="131"/>
      <c r="Y28" s="74">
        <f t="shared" si="0"/>
        <v>0</v>
      </c>
      <c r="Z28" s="75">
        <f t="shared" si="1"/>
        <v>0</v>
      </c>
      <c r="AA28" s="24"/>
      <c r="AB28" s="11"/>
      <c r="AC28" s="129"/>
      <c r="AD28" s="130"/>
      <c r="AE28" s="131"/>
      <c r="AF28" s="129"/>
      <c r="AG28" s="130"/>
      <c r="AH28" s="131"/>
      <c r="AI28" s="74">
        <f t="shared" si="2"/>
        <v>0</v>
      </c>
      <c r="AJ28" s="75">
        <f t="shared" si="3"/>
        <v>0</v>
      </c>
      <c r="AK28" s="11"/>
      <c r="AL28" s="129"/>
      <c r="AM28" s="130"/>
      <c r="AN28" s="131"/>
      <c r="AO28" s="129"/>
      <c r="AP28" s="130"/>
      <c r="AQ28" s="131"/>
      <c r="AR28" s="74">
        <f t="shared" si="4"/>
        <v>0</v>
      </c>
      <c r="AS28" s="75">
        <f t="shared" si="5"/>
        <v>0</v>
      </c>
      <c r="AT28" s="11"/>
      <c r="AU28" s="25"/>
      <c r="AV28" s="113"/>
      <c r="AW28" s="25">
        <f t="shared" si="6"/>
        <v>0</v>
      </c>
      <c r="AX28" s="15">
        <f t="shared" si="7"/>
        <v>0</v>
      </c>
      <c r="AY28" s="29">
        <f t="shared" si="8"/>
        <v>0</v>
      </c>
      <c r="AZ28" s="29">
        <f t="shared" si="9"/>
        <v>0</v>
      </c>
      <c r="BA28" s="7" t="e">
        <f t="shared" si="10"/>
        <v>#N/A</v>
      </c>
      <c r="BB28" s="103"/>
      <c r="BC28" s="106"/>
      <c r="BD28" s="109"/>
      <c r="BE28" s="68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67" s="3" customFormat="1" ht="12.75">
      <c r="A29" s="28">
        <v>21</v>
      </c>
      <c r="B29" s="31"/>
      <c r="C29" s="30"/>
      <c r="D29" s="21"/>
      <c r="E29" s="21"/>
      <c r="F29" s="21"/>
      <c r="G29" s="21"/>
      <c r="H29" s="96"/>
      <c r="I29" s="96"/>
      <c r="J29" s="96"/>
      <c r="K29" s="97" t="e">
        <f>VLOOKUP(H29,Letnice!$A$2:$B$7,2,FALSE)+VLOOKUP(I29,Letnice!$A$2:$B$7,2,FALSE)+VLOOKUP(J29,Letnice!$A$2:$B$7,2,FALSE)</f>
        <v>#N/A</v>
      </c>
      <c r="L29" s="98" t="e">
        <f>VLOOKUP(K29,Letnice!$A$16:$B$31,2,FALSE)</f>
        <v>#N/A</v>
      </c>
      <c r="M29" s="25"/>
      <c r="N29" s="78"/>
      <c r="O29" s="24"/>
      <c r="P29" s="11"/>
      <c r="Q29" s="25"/>
      <c r="R29" s="78">
        <v>0</v>
      </c>
      <c r="S29" s="129"/>
      <c r="T29" s="130"/>
      <c r="U29" s="131"/>
      <c r="V29" s="129"/>
      <c r="W29" s="130"/>
      <c r="X29" s="131"/>
      <c r="Y29" s="74">
        <f t="shared" si="0"/>
        <v>0</v>
      </c>
      <c r="Z29" s="75">
        <f t="shared" si="1"/>
        <v>0</v>
      </c>
      <c r="AA29" s="24"/>
      <c r="AB29" s="11"/>
      <c r="AC29" s="129"/>
      <c r="AD29" s="130"/>
      <c r="AE29" s="131"/>
      <c r="AF29" s="129"/>
      <c r="AG29" s="130"/>
      <c r="AH29" s="131"/>
      <c r="AI29" s="74">
        <f t="shared" si="2"/>
        <v>0</v>
      </c>
      <c r="AJ29" s="75">
        <f t="shared" si="3"/>
        <v>0</v>
      </c>
      <c r="AK29" s="11"/>
      <c r="AL29" s="129"/>
      <c r="AM29" s="130"/>
      <c r="AN29" s="131"/>
      <c r="AO29" s="129"/>
      <c r="AP29" s="130"/>
      <c r="AQ29" s="131"/>
      <c r="AR29" s="74">
        <f t="shared" si="4"/>
        <v>0</v>
      </c>
      <c r="AS29" s="75">
        <f t="shared" si="5"/>
        <v>0</v>
      </c>
      <c r="AT29" s="11"/>
      <c r="AU29" s="25"/>
      <c r="AV29" s="113"/>
      <c r="AW29" s="25">
        <f t="shared" si="6"/>
        <v>0</v>
      </c>
      <c r="AX29" s="15">
        <f t="shared" si="7"/>
        <v>0</v>
      </c>
      <c r="AY29" s="29">
        <f t="shared" si="8"/>
        <v>0</v>
      </c>
      <c r="AZ29" s="29">
        <f t="shared" si="9"/>
        <v>0</v>
      </c>
      <c r="BA29" s="7" t="e">
        <f t="shared" si="10"/>
        <v>#N/A</v>
      </c>
      <c r="BB29" s="103"/>
      <c r="BC29" s="106"/>
      <c r="BD29" s="109"/>
      <c r="BE29" s="68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3" customFormat="1" ht="12.75">
      <c r="A30" s="28">
        <v>22</v>
      </c>
      <c r="B30" s="31"/>
      <c r="C30" s="17"/>
      <c r="D30" s="18"/>
      <c r="E30" s="21"/>
      <c r="F30" s="21"/>
      <c r="G30" s="21"/>
      <c r="H30" s="96"/>
      <c r="I30" s="96"/>
      <c r="J30" s="96"/>
      <c r="K30" s="97" t="e">
        <f>VLOOKUP(H30,Letnice!$A$2:$B$7,2,FALSE)+VLOOKUP(I30,Letnice!$A$2:$B$7,2,FALSE)+VLOOKUP(J30,Letnice!$A$2:$B$7,2,FALSE)</f>
        <v>#N/A</v>
      </c>
      <c r="L30" s="98" t="e">
        <f>VLOOKUP(K30,Letnice!$A$16:$B$31,2,FALSE)</f>
        <v>#N/A</v>
      </c>
      <c r="M30" s="25"/>
      <c r="N30" s="78"/>
      <c r="O30" s="24"/>
      <c r="P30" s="11"/>
      <c r="Q30" s="25"/>
      <c r="R30" s="78">
        <v>0</v>
      </c>
      <c r="S30" s="129"/>
      <c r="T30" s="130"/>
      <c r="U30" s="131"/>
      <c r="V30" s="129"/>
      <c r="W30" s="130"/>
      <c r="X30" s="131"/>
      <c r="Y30" s="74">
        <f t="shared" si="0"/>
        <v>0</v>
      </c>
      <c r="Z30" s="75">
        <f t="shared" si="1"/>
        <v>0</v>
      </c>
      <c r="AA30" s="24"/>
      <c r="AB30" s="11"/>
      <c r="AC30" s="129"/>
      <c r="AD30" s="130"/>
      <c r="AE30" s="131"/>
      <c r="AF30" s="129"/>
      <c r="AG30" s="130"/>
      <c r="AH30" s="131"/>
      <c r="AI30" s="74">
        <f t="shared" si="2"/>
        <v>0</v>
      </c>
      <c r="AJ30" s="75">
        <f t="shared" si="3"/>
        <v>0</v>
      </c>
      <c r="AK30" s="11"/>
      <c r="AL30" s="129"/>
      <c r="AM30" s="130"/>
      <c r="AN30" s="131"/>
      <c r="AO30" s="129"/>
      <c r="AP30" s="130"/>
      <c r="AQ30" s="131"/>
      <c r="AR30" s="74">
        <f t="shared" si="4"/>
        <v>0</v>
      </c>
      <c r="AS30" s="75">
        <f t="shared" si="5"/>
        <v>0</v>
      </c>
      <c r="AT30" s="11"/>
      <c r="AU30" s="25"/>
      <c r="AV30" s="113"/>
      <c r="AW30" s="25">
        <f t="shared" si="6"/>
        <v>0</v>
      </c>
      <c r="AX30" s="15">
        <f t="shared" si="7"/>
        <v>0</v>
      </c>
      <c r="AY30" s="29">
        <f t="shared" si="8"/>
        <v>0</v>
      </c>
      <c r="AZ30" s="29">
        <f t="shared" si="9"/>
        <v>0</v>
      </c>
      <c r="BA30" s="7" t="e">
        <f t="shared" si="10"/>
        <v>#N/A</v>
      </c>
      <c r="BB30" s="103"/>
      <c r="BC30" s="106"/>
      <c r="BD30" s="109"/>
      <c r="BE30" s="68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67" s="3" customFormat="1" ht="12.75">
      <c r="A31" s="28">
        <v>23</v>
      </c>
      <c r="B31" s="31"/>
      <c r="C31" s="17"/>
      <c r="D31" s="18"/>
      <c r="E31" s="21"/>
      <c r="F31" s="21"/>
      <c r="G31" s="21"/>
      <c r="H31" s="96"/>
      <c r="I31" s="96"/>
      <c r="J31" s="96"/>
      <c r="K31" s="97" t="e">
        <f>VLOOKUP(H31,Letnice!$A$2:$B$7,2,FALSE)+VLOOKUP(I31,Letnice!$A$2:$B$7,2,FALSE)+VLOOKUP(J31,Letnice!$A$2:$B$7,2,FALSE)</f>
        <v>#N/A</v>
      </c>
      <c r="L31" s="98" t="e">
        <f>VLOOKUP(K31,Letnice!$A$16:$B$31,2,FALSE)</f>
        <v>#N/A</v>
      </c>
      <c r="M31" s="25"/>
      <c r="N31" s="78"/>
      <c r="O31" s="24"/>
      <c r="P31" s="11"/>
      <c r="Q31" s="25"/>
      <c r="R31" s="78">
        <v>0</v>
      </c>
      <c r="S31" s="129"/>
      <c r="T31" s="130"/>
      <c r="U31" s="131"/>
      <c r="V31" s="129"/>
      <c r="W31" s="130"/>
      <c r="X31" s="131"/>
      <c r="Y31" s="74">
        <f t="shared" si="0"/>
        <v>0</v>
      </c>
      <c r="Z31" s="75">
        <f t="shared" si="1"/>
        <v>0</v>
      </c>
      <c r="AA31" s="24"/>
      <c r="AB31" s="11"/>
      <c r="AC31" s="129"/>
      <c r="AD31" s="130"/>
      <c r="AE31" s="131"/>
      <c r="AF31" s="129"/>
      <c r="AG31" s="130"/>
      <c r="AH31" s="131"/>
      <c r="AI31" s="74">
        <f t="shared" si="2"/>
        <v>0</v>
      </c>
      <c r="AJ31" s="75">
        <f t="shared" si="3"/>
        <v>0</v>
      </c>
      <c r="AK31" s="11"/>
      <c r="AL31" s="129"/>
      <c r="AM31" s="130"/>
      <c r="AN31" s="131"/>
      <c r="AO31" s="129"/>
      <c r="AP31" s="130"/>
      <c r="AQ31" s="131"/>
      <c r="AR31" s="74">
        <f t="shared" si="4"/>
        <v>0</v>
      </c>
      <c r="AS31" s="75">
        <f t="shared" si="5"/>
        <v>0</v>
      </c>
      <c r="AT31" s="11"/>
      <c r="AU31" s="25"/>
      <c r="AV31" s="113"/>
      <c r="AW31" s="25">
        <f t="shared" si="6"/>
        <v>0</v>
      </c>
      <c r="AX31" s="15">
        <f t="shared" si="7"/>
        <v>0</v>
      </c>
      <c r="AY31" s="29">
        <f t="shared" si="8"/>
        <v>0</v>
      </c>
      <c r="AZ31" s="29">
        <f t="shared" si="9"/>
        <v>0</v>
      </c>
      <c r="BA31" s="7" t="e">
        <f t="shared" si="10"/>
        <v>#N/A</v>
      </c>
      <c r="BB31" s="103"/>
      <c r="BC31" s="106"/>
      <c r="BD31" s="109"/>
      <c r="BE31" s="68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67" s="3" customFormat="1" ht="12.75">
      <c r="A32" s="28">
        <v>24</v>
      </c>
      <c r="B32" s="31"/>
      <c r="C32" s="17"/>
      <c r="D32" s="18"/>
      <c r="E32" s="21"/>
      <c r="F32" s="21"/>
      <c r="G32" s="21"/>
      <c r="H32" s="96"/>
      <c r="I32" s="96"/>
      <c r="J32" s="96"/>
      <c r="K32" s="97" t="e">
        <f>VLOOKUP(H32,Letnice!$A$2:$B$7,2,FALSE)+VLOOKUP(I32,Letnice!$A$2:$B$7,2,FALSE)+VLOOKUP(J32,Letnice!$A$2:$B$7,2,FALSE)</f>
        <v>#N/A</v>
      </c>
      <c r="L32" s="98" t="e">
        <f>VLOOKUP(K32,Letnice!$A$16:$B$31,2,FALSE)</f>
        <v>#N/A</v>
      </c>
      <c r="M32" s="25"/>
      <c r="N32" s="78"/>
      <c r="O32" s="24"/>
      <c r="P32" s="11"/>
      <c r="Q32" s="25"/>
      <c r="R32" s="78">
        <v>0</v>
      </c>
      <c r="S32" s="129"/>
      <c r="T32" s="130"/>
      <c r="U32" s="131"/>
      <c r="V32" s="129"/>
      <c r="W32" s="130"/>
      <c r="X32" s="131"/>
      <c r="Y32" s="74">
        <f t="shared" si="0"/>
        <v>0</v>
      </c>
      <c r="Z32" s="75">
        <f t="shared" si="1"/>
        <v>0</v>
      </c>
      <c r="AA32" s="24"/>
      <c r="AB32" s="11"/>
      <c r="AC32" s="129"/>
      <c r="AD32" s="130"/>
      <c r="AE32" s="131"/>
      <c r="AF32" s="129"/>
      <c r="AG32" s="130"/>
      <c r="AH32" s="131"/>
      <c r="AI32" s="74">
        <f t="shared" si="2"/>
        <v>0</v>
      </c>
      <c r="AJ32" s="75">
        <f t="shared" si="3"/>
        <v>0</v>
      </c>
      <c r="AK32" s="11"/>
      <c r="AL32" s="129"/>
      <c r="AM32" s="130"/>
      <c r="AN32" s="131"/>
      <c r="AO32" s="129"/>
      <c r="AP32" s="130"/>
      <c r="AQ32" s="131"/>
      <c r="AR32" s="74">
        <f t="shared" si="4"/>
        <v>0</v>
      </c>
      <c r="AS32" s="75">
        <f t="shared" si="5"/>
        <v>0</v>
      </c>
      <c r="AT32" s="11"/>
      <c r="AU32" s="25"/>
      <c r="AV32" s="113"/>
      <c r="AW32" s="25">
        <f t="shared" si="6"/>
        <v>0</v>
      </c>
      <c r="AX32" s="15">
        <f t="shared" si="7"/>
        <v>0</v>
      </c>
      <c r="AY32" s="29">
        <f t="shared" si="8"/>
        <v>0</v>
      </c>
      <c r="AZ32" s="29">
        <f t="shared" si="9"/>
        <v>0</v>
      </c>
      <c r="BA32" s="7" t="e">
        <f t="shared" si="10"/>
        <v>#N/A</v>
      </c>
      <c r="BB32" s="103"/>
      <c r="BC32" s="106"/>
      <c r="BD32" s="109"/>
      <c r="BE32" s="68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spans="1:67" s="3" customFormat="1" ht="12.75">
      <c r="A33" s="28">
        <v>25</v>
      </c>
      <c r="B33" s="31"/>
      <c r="C33" s="17"/>
      <c r="D33" s="18"/>
      <c r="E33" s="21"/>
      <c r="F33" s="21"/>
      <c r="G33" s="21"/>
      <c r="H33" s="96"/>
      <c r="I33" s="96"/>
      <c r="J33" s="96"/>
      <c r="K33" s="97" t="e">
        <f>VLOOKUP(H33,Letnice!$A$2:$B$7,2,FALSE)+VLOOKUP(I33,Letnice!$A$2:$B$7,2,FALSE)+VLOOKUP(J33,Letnice!$A$2:$B$7,2,FALSE)</f>
        <v>#N/A</v>
      </c>
      <c r="L33" s="98" t="e">
        <f>VLOOKUP(K33,Letnice!$A$16:$B$31,2,FALSE)</f>
        <v>#N/A</v>
      </c>
      <c r="M33" s="25"/>
      <c r="N33" s="78"/>
      <c r="O33" s="24"/>
      <c r="P33" s="11"/>
      <c r="Q33" s="25"/>
      <c r="R33" s="78">
        <v>0</v>
      </c>
      <c r="S33" s="129"/>
      <c r="T33" s="130"/>
      <c r="U33" s="131"/>
      <c r="V33" s="129"/>
      <c r="W33" s="130"/>
      <c r="X33" s="131"/>
      <c r="Y33" s="74">
        <f t="shared" si="0"/>
        <v>0</v>
      </c>
      <c r="Z33" s="75">
        <f t="shared" si="1"/>
        <v>0</v>
      </c>
      <c r="AA33" s="24"/>
      <c r="AB33" s="11"/>
      <c r="AC33" s="129"/>
      <c r="AD33" s="130"/>
      <c r="AE33" s="131"/>
      <c r="AF33" s="129"/>
      <c r="AG33" s="130"/>
      <c r="AH33" s="131"/>
      <c r="AI33" s="74">
        <f t="shared" si="2"/>
        <v>0</v>
      </c>
      <c r="AJ33" s="75">
        <f t="shared" si="3"/>
        <v>0</v>
      </c>
      <c r="AK33" s="11"/>
      <c r="AL33" s="129"/>
      <c r="AM33" s="130"/>
      <c r="AN33" s="131"/>
      <c r="AO33" s="129"/>
      <c r="AP33" s="130"/>
      <c r="AQ33" s="131"/>
      <c r="AR33" s="74">
        <f t="shared" si="4"/>
        <v>0</v>
      </c>
      <c r="AS33" s="75">
        <f t="shared" si="5"/>
        <v>0</v>
      </c>
      <c r="AT33" s="11"/>
      <c r="AU33" s="25"/>
      <c r="AV33" s="113"/>
      <c r="AW33" s="25">
        <f t="shared" si="6"/>
        <v>0</v>
      </c>
      <c r="AX33" s="15">
        <f t="shared" si="7"/>
        <v>0</v>
      </c>
      <c r="AY33" s="29">
        <f t="shared" si="8"/>
        <v>0</v>
      </c>
      <c r="AZ33" s="29">
        <f t="shared" si="9"/>
        <v>0</v>
      </c>
      <c r="BA33" s="7" t="e">
        <f t="shared" si="10"/>
        <v>#N/A</v>
      </c>
      <c r="BB33" s="103"/>
      <c r="BC33" s="106"/>
      <c r="BD33" s="109"/>
      <c r="BE33" s="68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67" s="3" customFormat="1" ht="12.75">
      <c r="A34" s="28">
        <v>26</v>
      </c>
      <c r="B34" s="31"/>
      <c r="C34" s="17"/>
      <c r="D34" s="18"/>
      <c r="E34" s="21"/>
      <c r="F34" s="21"/>
      <c r="G34" s="21"/>
      <c r="H34" s="96"/>
      <c r="I34" s="96"/>
      <c r="J34" s="96"/>
      <c r="K34" s="97" t="e">
        <f>VLOOKUP(H34,Letnice!$A$2:$B$7,2,FALSE)+VLOOKUP(I34,Letnice!$A$2:$B$7,2,FALSE)+VLOOKUP(J34,Letnice!$A$2:$B$7,2,FALSE)</f>
        <v>#N/A</v>
      </c>
      <c r="L34" s="98" t="e">
        <f>VLOOKUP(K34,Letnice!$A$16:$B$31,2,FALSE)</f>
        <v>#N/A</v>
      </c>
      <c r="M34" s="25"/>
      <c r="N34" s="78"/>
      <c r="O34" s="24"/>
      <c r="P34" s="11"/>
      <c r="Q34" s="25"/>
      <c r="R34" s="78">
        <v>0</v>
      </c>
      <c r="S34" s="129"/>
      <c r="T34" s="130"/>
      <c r="U34" s="131"/>
      <c r="V34" s="129"/>
      <c r="W34" s="130"/>
      <c r="X34" s="131"/>
      <c r="Y34" s="74">
        <f t="shared" si="0"/>
        <v>0</v>
      </c>
      <c r="Z34" s="75">
        <f t="shared" si="1"/>
        <v>0</v>
      </c>
      <c r="AA34" s="24"/>
      <c r="AB34" s="11"/>
      <c r="AC34" s="129"/>
      <c r="AD34" s="130"/>
      <c r="AE34" s="131"/>
      <c r="AF34" s="129"/>
      <c r="AG34" s="130"/>
      <c r="AH34" s="131"/>
      <c r="AI34" s="74">
        <f t="shared" si="2"/>
        <v>0</v>
      </c>
      <c r="AJ34" s="75">
        <f t="shared" si="3"/>
        <v>0</v>
      </c>
      <c r="AK34" s="11"/>
      <c r="AL34" s="129"/>
      <c r="AM34" s="130"/>
      <c r="AN34" s="131"/>
      <c r="AO34" s="129"/>
      <c r="AP34" s="130"/>
      <c r="AQ34" s="131"/>
      <c r="AR34" s="74">
        <f t="shared" si="4"/>
        <v>0</v>
      </c>
      <c r="AS34" s="75">
        <f t="shared" si="5"/>
        <v>0</v>
      </c>
      <c r="AT34" s="11"/>
      <c r="AU34" s="25"/>
      <c r="AV34" s="113"/>
      <c r="AW34" s="25">
        <f t="shared" si="6"/>
        <v>0</v>
      </c>
      <c r="AX34" s="15">
        <f t="shared" si="7"/>
        <v>0</v>
      </c>
      <c r="AY34" s="29">
        <f t="shared" si="8"/>
        <v>0</v>
      </c>
      <c r="AZ34" s="29">
        <f t="shared" si="9"/>
        <v>0</v>
      </c>
      <c r="BA34" s="7" t="e">
        <f t="shared" si="10"/>
        <v>#N/A</v>
      </c>
      <c r="BB34" s="103"/>
      <c r="BC34" s="106"/>
      <c r="BD34" s="109"/>
      <c r="BE34" s="68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67" s="3" customFormat="1" ht="12.75">
      <c r="A35" s="28">
        <v>27</v>
      </c>
      <c r="B35" s="31"/>
      <c r="C35" s="17"/>
      <c r="D35" s="18"/>
      <c r="E35" s="21"/>
      <c r="F35" s="21"/>
      <c r="G35" s="21"/>
      <c r="H35" s="96"/>
      <c r="I35" s="96"/>
      <c r="J35" s="96"/>
      <c r="K35" s="97" t="e">
        <f>VLOOKUP(H35,Letnice!$A$2:$B$7,2,FALSE)+VLOOKUP(I35,Letnice!$A$2:$B$7,2,FALSE)+VLOOKUP(J35,Letnice!$A$2:$B$7,2,FALSE)</f>
        <v>#N/A</v>
      </c>
      <c r="L35" s="98" t="e">
        <f>VLOOKUP(K35,Letnice!$A$16:$B$31,2,FALSE)</f>
        <v>#N/A</v>
      </c>
      <c r="M35" s="25"/>
      <c r="N35" s="78"/>
      <c r="O35" s="24"/>
      <c r="P35" s="11"/>
      <c r="Q35" s="25"/>
      <c r="R35" s="78">
        <v>0</v>
      </c>
      <c r="S35" s="129"/>
      <c r="T35" s="130"/>
      <c r="U35" s="131"/>
      <c r="V35" s="129"/>
      <c r="W35" s="130"/>
      <c r="X35" s="131"/>
      <c r="Y35" s="74">
        <f t="shared" si="0"/>
        <v>0</v>
      </c>
      <c r="Z35" s="75">
        <f t="shared" si="1"/>
        <v>0</v>
      </c>
      <c r="AA35" s="24"/>
      <c r="AB35" s="11"/>
      <c r="AC35" s="129"/>
      <c r="AD35" s="130"/>
      <c r="AE35" s="131"/>
      <c r="AF35" s="129"/>
      <c r="AG35" s="130"/>
      <c r="AH35" s="131"/>
      <c r="AI35" s="74">
        <f t="shared" si="2"/>
        <v>0</v>
      </c>
      <c r="AJ35" s="75">
        <f t="shared" si="3"/>
        <v>0</v>
      </c>
      <c r="AK35" s="11"/>
      <c r="AL35" s="129"/>
      <c r="AM35" s="130"/>
      <c r="AN35" s="131"/>
      <c r="AO35" s="129"/>
      <c r="AP35" s="130"/>
      <c r="AQ35" s="131"/>
      <c r="AR35" s="74">
        <f t="shared" si="4"/>
        <v>0</v>
      </c>
      <c r="AS35" s="75">
        <f t="shared" si="5"/>
        <v>0</v>
      </c>
      <c r="AT35" s="11"/>
      <c r="AU35" s="25"/>
      <c r="AV35" s="113"/>
      <c r="AW35" s="25">
        <f t="shared" si="6"/>
        <v>0</v>
      </c>
      <c r="AX35" s="15">
        <f t="shared" si="7"/>
        <v>0</v>
      </c>
      <c r="AY35" s="29">
        <f t="shared" si="8"/>
        <v>0</v>
      </c>
      <c r="AZ35" s="29">
        <f t="shared" si="9"/>
        <v>0</v>
      </c>
      <c r="BA35" s="7" t="e">
        <f t="shared" si="10"/>
        <v>#N/A</v>
      </c>
      <c r="BB35" s="103"/>
      <c r="BC35" s="106"/>
      <c r="BD35" s="109"/>
      <c r="BE35" s="68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spans="1:67" s="3" customFormat="1" ht="12.75">
      <c r="A36" s="28">
        <v>28</v>
      </c>
      <c r="B36" s="31"/>
      <c r="C36" s="17"/>
      <c r="D36" s="18"/>
      <c r="E36" s="21"/>
      <c r="F36" s="21"/>
      <c r="G36" s="21"/>
      <c r="H36" s="96"/>
      <c r="I36" s="96"/>
      <c r="J36" s="96"/>
      <c r="K36" s="97" t="e">
        <f>VLOOKUP(H36,Letnice!$A$2:$B$7,2,FALSE)+VLOOKUP(I36,Letnice!$A$2:$B$7,2,FALSE)+VLOOKUP(J36,Letnice!$A$2:$B$7,2,FALSE)</f>
        <v>#N/A</v>
      </c>
      <c r="L36" s="98" t="e">
        <f>VLOOKUP(K36,Letnice!$A$16:$B$31,2,FALSE)</f>
        <v>#N/A</v>
      </c>
      <c r="M36" s="25"/>
      <c r="N36" s="78"/>
      <c r="O36" s="24"/>
      <c r="P36" s="11"/>
      <c r="Q36" s="25"/>
      <c r="R36" s="78">
        <v>0</v>
      </c>
      <c r="S36" s="129"/>
      <c r="T36" s="130"/>
      <c r="U36" s="131"/>
      <c r="V36" s="129"/>
      <c r="W36" s="130"/>
      <c r="X36" s="131"/>
      <c r="Y36" s="74">
        <f t="shared" si="0"/>
        <v>0</v>
      </c>
      <c r="Z36" s="75">
        <f t="shared" si="1"/>
        <v>0</v>
      </c>
      <c r="AA36" s="24"/>
      <c r="AB36" s="11"/>
      <c r="AC36" s="129"/>
      <c r="AD36" s="130"/>
      <c r="AE36" s="131"/>
      <c r="AF36" s="129"/>
      <c r="AG36" s="130"/>
      <c r="AH36" s="131"/>
      <c r="AI36" s="74">
        <f t="shared" si="2"/>
        <v>0</v>
      </c>
      <c r="AJ36" s="75">
        <f t="shared" si="3"/>
        <v>0</v>
      </c>
      <c r="AK36" s="11"/>
      <c r="AL36" s="129"/>
      <c r="AM36" s="130"/>
      <c r="AN36" s="131"/>
      <c r="AO36" s="129"/>
      <c r="AP36" s="130"/>
      <c r="AQ36" s="131"/>
      <c r="AR36" s="74">
        <f t="shared" si="4"/>
        <v>0</v>
      </c>
      <c r="AS36" s="75">
        <f t="shared" si="5"/>
        <v>0</v>
      </c>
      <c r="AT36" s="11"/>
      <c r="AU36" s="25"/>
      <c r="AV36" s="113"/>
      <c r="AW36" s="25">
        <f t="shared" si="6"/>
        <v>0</v>
      </c>
      <c r="AX36" s="15">
        <f t="shared" si="7"/>
        <v>0</v>
      </c>
      <c r="AY36" s="29">
        <f t="shared" si="8"/>
        <v>0</v>
      </c>
      <c r="AZ36" s="29">
        <f t="shared" si="9"/>
        <v>0</v>
      </c>
      <c r="BA36" s="7" t="e">
        <f t="shared" si="10"/>
        <v>#N/A</v>
      </c>
      <c r="BB36" s="103"/>
      <c r="BC36" s="106"/>
      <c r="BD36" s="109"/>
      <c r="BE36" s="68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pans="1:67" ht="12.75">
      <c r="A37" s="28">
        <v>29</v>
      </c>
      <c r="B37" s="31"/>
      <c r="C37" s="17"/>
      <c r="D37" s="18"/>
      <c r="E37" s="21"/>
      <c r="F37" s="21"/>
      <c r="G37" s="21"/>
      <c r="H37" s="96"/>
      <c r="I37" s="96"/>
      <c r="J37" s="96"/>
      <c r="K37" s="97" t="e">
        <f>VLOOKUP(H37,Letnice!$A$2:$B$7,2,FALSE)+VLOOKUP(I37,Letnice!$A$2:$B$7,2,FALSE)+VLOOKUP(J37,Letnice!$A$2:$B$7,2,FALSE)</f>
        <v>#N/A</v>
      </c>
      <c r="L37" s="98" t="e">
        <f>VLOOKUP(K37,Letnice!$A$16:$B$31,2,FALSE)</f>
        <v>#N/A</v>
      </c>
      <c r="M37" s="25"/>
      <c r="N37" s="78"/>
      <c r="O37" s="24"/>
      <c r="P37" s="11"/>
      <c r="Q37" s="25"/>
      <c r="R37" s="78">
        <v>0</v>
      </c>
      <c r="S37" s="129"/>
      <c r="T37" s="130"/>
      <c r="U37" s="131"/>
      <c r="V37" s="129"/>
      <c r="W37" s="130"/>
      <c r="X37" s="131"/>
      <c r="Y37" s="74">
        <f t="shared" si="0"/>
        <v>0</v>
      </c>
      <c r="Z37" s="75">
        <f t="shared" si="1"/>
        <v>0</v>
      </c>
      <c r="AA37" s="24"/>
      <c r="AB37" s="11"/>
      <c r="AC37" s="129"/>
      <c r="AD37" s="130"/>
      <c r="AE37" s="131"/>
      <c r="AF37" s="129"/>
      <c r="AG37" s="130"/>
      <c r="AH37" s="131"/>
      <c r="AI37" s="74">
        <f t="shared" si="2"/>
        <v>0</v>
      </c>
      <c r="AJ37" s="75">
        <f t="shared" si="3"/>
        <v>0</v>
      </c>
      <c r="AK37" s="11"/>
      <c r="AL37" s="129"/>
      <c r="AM37" s="130"/>
      <c r="AN37" s="131"/>
      <c r="AO37" s="129"/>
      <c r="AP37" s="130"/>
      <c r="AQ37" s="131"/>
      <c r="AR37" s="74">
        <f t="shared" si="4"/>
        <v>0</v>
      </c>
      <c r="AS37" s="75">
        <f t="shared" si="5"/>
        <v>0</v>
      </c>
      <c r="AT37" s="11"/>
      <c r="AU37" s="25"/>
      <c r="AV37" s="113"/>
      <c r="AW37" s="25">
        <f t="shared" si="6"/>
        <v>0</v>
      </c>
      <c r="AX37" s="15">
        <f t="shared" si="7"/>
        <v>0</v>
      </c>
      <c r="AY37" s="29">
        <f t="shared" si="8"/>
        <v>0</v>
      </c>
      <c r="AZ37" s="29">
        <f t="shared" si="9"/>
        <v>0</v>
      </c>
      <c r="BA37" s="7" t="e">
        <f t="shared" si="10"/>
        <v>#N/A</v>
      </c>
      <c r="BB37" s="103"/>
      <c r="BC37" s="106"/>
      <c r="BD37" s="109"/>
      <c r="BE37" s="68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1:67" ht="12.75">
      <c r="A38" s="28">
        <v>30</v>
      </c>
      <c r="B38" s="31"/>
      <c r="C38" s="17"/>
      <c r="D38" s="18"/>
      <c r="E38" s="21"/>
      <c r="F38" s="21"/>
      <c r="G38" s="21"/>
      <c r="H38" s="96"/>
      <c r="I38" s="96"/>
      <c r="J38" s="96"/>
      <c r="K38" s="97" t="e">
        <f>VLOOKUP(H38,Letnice!$A$2:$B$7,2,FALSE)+VLOOKUP(I38,Letnice!$A$2:$B$7,2,FALSE)+VLOOKUP(J38,Letnice!$A$2:$B$7,2,FALSE)</f>
        <v>#N/A</v>
      </c>
      <c r="L38" s="98" t="e">
        <f>VLOOKUP(K38,Letnice!$A$16:$B$31,2,FALSE)</f>
        <v>#N/A</v>
      </c>
      <c r="M38" s="25"/>
      <c r="N38" s="78"/>
      <c r="O38" s="24"/>
      <c r="P38" s="11"/>
      <c r="Q38" s="25"/>
      <c r="R38" s="78">
        <v>0</v>
      </c>
      <c r="S38" s="129"/>
      <c r="T38" s="130"/>
      <c r="U38" s="131"/>
      <c r="V38" s="129"/>
      <c r="W38" s="130"/>
      <c r="X38" s="131"/>
      <c r="Y38" s="74">
        <f t="shared" si="0"/>
        <v>0</v>
      </c>
      <c r="Z38" s="75">
        <f t="shared" si="1"/>
        <v>0</v>
      </c>
      <c r="AA38" s="24"/>
      <c r="AB38" s="11"/>
      <c r="AC38" s="129"/>
      <c r="AD38" s="130"/>
      <c r="AE38" s="131"/>
      <c r="AF38" s="129"/>
      <c r="AG38" s="130"/>
      <c r="AH38" s="131"/>
      <c r="AI38" s="74">
        <f t="shared" si="2"/>
        <v>0</v>
      </c>
      <c r="AJ38" s="75">
        <f t="shared" si="3"/>
        <v>0</v>
      </c>
      <c r="AK38" s="11"/>
      <c r="AL38" s="129"/>
      <c r="AM38" s="130"/>
      <c r="AN38" s="131"/>
      <c r="AO38" s="129"/>
      <c r="AP38" s="130"/>
      <c r="AQ38" s="131"/>
      <c r="AR38" s="74">
        <f t="shared" si="4"/>
        <v>0</v>
      </c>
      <c r="AS38" s="75">
        <f t="shared" si="5"/>
        <v>0</v>
      </c>
      <c r="AT38" s="11"/>
      <c r="AU38" s="25"/>
      <c r="AV38" s="113"/>
      <c r="AW38" s="25">
        <f t="shared" si="6"/>
        <v>0</v>
      </c>
      <c r="AX38" s="15">
        <f t="shared" si="7"/>
        <v>0</v>
      </c>
      <c r="AY38" s="29">
        <f t="shared" si="8"/>
        <v>0</v>
      </c>
      <c r="AZ38" s="29">
        <f t="shared" si="9"/>
        <v>0</v>
      </c>
      <c r="BA38" s="7" t="e">
        <f t="shared" si="10"/>
        <v>#N/A</v>
      </c>
      <c r="BB38" s="103"/>
      <c r="BC38" s="106"/>
      <c r="BD38" s="109"/>
      <c r="BE38" s="68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7" ht="12.75">
      <c r="A39" s="28">
        <v>31</v>
      </c>
      <c r="B39" s="32"/>
      <c r="C39" s="17"/>
      <c r="D39" s="18"/>
      <c r="E39" s="21"/>
      <c r="F39" s="21"/>
      <c r="G39" s="21"/>
      <c r="H39" s="96"/>
      <c r="I39" s="96"/>
      <c r="J39" s="96"/>
      <c r="K39" s="97" t="e">
        <f>VLOOKUP(H39,Letnice!$A$2:$B$7,2,FALSE)+VLOOKUP(I39,Letnice!$A$2:$B$7,2,FALSE)+VLOOKUP(J39,Letnice!$A$2:$B$7,2,FALSE)</f>
        <v>#N/A</v>
      </c>
      <c r="L39" s="98" t="e">
        <f>VLOOKUP(K39,Letnice!$A$16:$B$31,2,FALSE)</f>
        <v>#N/A</v>
      </c>
      <c r="M39" s="25"/>
      <c r="N39" s="78"/>
      <c r="O39" s="24"/>
      <c r="P39" s="11"/>
      <c r="Q39" s="25"/>
      <c r="R39" s="78">
        <v>0</v>
      </c>
      <c r="S39" s="129"/>
      <c r="T39" s="130"/>
      <c r="U39" s="131"/>
      <c r="V39" s="129"/>
      <c r="W39" s="130"/>
      <c r="X39" s="131"/>
      <c r="Y39" s="74">
        <f t="shared" si="0"/>
        <v>0</v>
      </c>
      <c r="Z39" s="75">
        <f t="shared" si="1"/>
        <v>0</v>
      </c>
      <c r="AA39" s="24"/>
      <c r="AB39" s="11"/>
      <c r="AC39" s="129"/>
      <c r="AD39" s="130"/>
      <c r="AE39" s="131"/>
      <c r="AF39" s="129"/>
      <c r="AG39" s="130"/>
      <c r="AH39" s="131"/>
      <c r="AI39" s="74">
        <f t="shared" si="2"/>
        <v>0</v>
      </c>
      <c r="AJ39" s="75">
        <f t="shared" si="3"/>
        <v>0</v>
      </c>
      <c r="AK39" s="11"/>
      <c r="AL39" s="129"/>
      <c r="AM39" s="130"/>
      <c r="AN39" s="131"/>
      <c r="AO39" s="129"/>
      <c r="AP39" s="130"/>
      <c r="AQ39" s="131"/>
      <c r="AR39" s="74">
        <f t="shared" si="4"/>
        <v>0</v>
      </c>
      <c r="AS39" s="75">
        <f t="shared" si="5"/>
        <v>0</v>
      </c>
      <c r="AT39" s="11"/>
      <c r="AU39" s="25"/>
      <c r="AV39" s="113"/>
      <c r="AW39" s="25">
        <f t="shared" si="6"/>
        <v>0</v>
      </c>
      <c r="AX39" s="15">
        <f t="shared" si="7"/>
        <v>0</v>
      </c>
      <c r="AY39" s="29">
        <f t="shared" si="8"/>
        <v>0</v>
      </c>
      <c r="AZ39" s="29">
        <f t="shared" si="9"/>
        <v>0</v>
      </c>
      <c r="BA39" s="7" t="e">
        <f t="shared" si="10"/>
        <v>#N/A</v>
      </c>
      <c r="BB39" s="103"/>
      <c r="BC39" s="106"/>
      <c r="BD39" s="109"/>
      <c r="BE39" s="68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67" ht="12.75">
      <c r="A40" s="28">
        <v>32</v>
      </c>
      <c r="B40" s="31"/>
      <c r="C40" s="30"/>
      <c r="D40" s="21"/>
      <c r="E40" s="21"/>
      <c r="F40" s="21"/>
      <c r="G40" s="21"/>
      <c r="H40" s="96"/>
      <c r="I40" s="96"/>
      <c r="J40" s="96"/>
      <c r="K40" s="97" t="e">
        <f>VLOOKUP(H40,Letnice!$A$2:$B$7,2,FALSE)+VLOOKUP(I40,Letnice!$A$2:$B$7,2,FALSE)+VLOOKUP(J40,Letnice!$A$2:$B$7,2,FALSE)</f>
        <v>#N/A</v>
      </c>
      <c r="L40" s="98" t="e">
        <f>VLOOKUP(K40,Letnice!$A$16:$B$31,2,FALSE)</f>
        <v>#N/A</v>
      </c>
      <c r="M40" s="25"/>
      <c r="N40" s="78"/>
      <c r="O40" s="24"/>
      <c r="P40" s="11"/>
      <c r="Q40" s="25"/>
      <c r="R40" s="78">
        <v>0</v>
      </c>
      <c r="S40" s="129"/>
      <c r="T40" s="130"/>
      <c r="U40" s="131"/>
      <c r="V40" s="129"/>
      <c r="W40" s="130"/>
      <c r="X40" s="131"/>
      <c r="Y40" s="74">
        <f t="shared" si="0"/>
        <v>0</v>
      </c>
      <c r="Z40" s="75">
        <f t="shared" si="1"/>
        <v>0</v>
      </c>
      <c r="AA40" s="24"/>
      <c r="AB40" s="11"/>
      <c r="AC40" s="129"/>
      <c r="AD40" s="130"/>
      <c r="AE40" s="131"/>
      <c r="AF40" s="129"/>
      <c r="AG40" s="130"/>
      <c r="AH40" s="131"/>
      <c r="AI40" s="74">
        <f t="shared" si="2"/>
        <v>0</v>
      </c>
      <c r="AJ40" s="75">
        <f t="shared" si="3"/>
        <v>0</v>
      </c>
      <c r="AK40" s="11"/>
      <c r="AL40" s="129"/>
      <c r="AM40" s="130"/>
      <c r="AN40" s="131"/>
      <c r="AO40" s="129"/>
      <c r="AP40" s="130"/>
      <c r="AQ40" s="131"/>
      <c r="AR40" s="74">
        <f t="shared" si="4"/>
        <v>0</v>
      </c>
      <c r="AS40" s="75">
        <f t="shared" si="5"/>
        <v>0</v>
      </c>
      <c r="AT40" s="11"/>
      <c r="AU40" s="25"/>
      <c r="AV40" s="113"/>
      <c r="AW40" s="25">
        <f t="shared" si="6"/>
        <v>0</v>
      </c>
      <c r="AX40" s="15">
        <f t="shared" si="7"/>
        <v>0</v>
      </c>
      <c r="AY40" s="29">
        <f t="shared" si="8"/>
        <v>0</v>
      </c>
      <c r="AZ40" s="29">
        <f t="shared" si="9"/>
        <v>0</v>
      </c>
      <c r="BA40" s="7" t="e">
        <f t="shared" si="10"/>
        <v>#N/A</v>
      </c>
      <c r="BB40" s="103"/>
      <c r="BC40" s="106"/>
      <c r="BD40" s="109"/>
      <c r="BE40" s="68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1:67" ht="12.75">
      <c r="A41" s="28">
        <v>33</v>
      </c>
      <c r="B41" s="31"/>
      <c r="C41" s="30"/>
      <c r="D41" s="21"/>
      <c r="E41" s="21"/>
      <c r="F41" s="21"/>
      <c r="G41" s="21"/>
      <c r="H41" s="96"/>
      <c r="I41" s="96"/>
      <c r="J41" s="96"/>
      <c r="K41" s="97" t="e">
        <f>VLOOKUP(H41,Letnice!$A$2:$B$7,2,FALSE)+VLOOKUP(I41,Letnice!$A$2:$B$7,2,FALSE)+VLOOKUP(J41,Letnice!$A$2:$B$7,2,FALSE)</f>
        <v>#N/A</v>
      </c>
      <c r="L41" s="98" t="e">
        <f>VLOOKUP(K41,Letnice!$A$16:$B$31,2,FALSE)</f>
        <v>#N/A</v>
      </c>
      <c r="M41" s="25"/>
      <c r="N41" s="78"/>
      <c r="O41" s="24"/>
      <c r="P41" s="11"/>
      <c r="Q41" s="25"/>
      <c r="R41" s="78">
        <v>0</v>
      </c>
      <c r="S41" s="129"/>
      <c r="T41" s="130"/>
      <c r="U41" s="131"/>
      <c r="V41" s="129"/>
      <c r="W41" s="130"/>
      <c r="X41" s="131"/>
      <c r="Y41" s="74">
        <f t="shared" si="0"/>
        <v>0</v>
      </c>
      <c r="Z41" s="75">
        <f t="shared" si="1"/>
        <v>0</v>
      </c>
      <c r="AA41" s="24"/>
      <c r="AB41" s="11"/>
      <c r="AC41" s="129"/>
      <c r="AD41" s="130"/>
      <c r="AE41" s="131"/>
      <c r="AF41" s="129"/>
      <c r="AG41" s="130"/>
      <c r="AH41" s="131"/>
      <c r="AI41" s="74">
        <f t="shared" si="2"/>
        <v>0</v>
      </c>
      <c r="AJ41" s="75">
        <f t="shared" si="3"/>
        <v>0</v>
      </c>
      <c r="AK41" s="11"/>
      <c r="AL41" s="129"/>
      <c r="AM41" s="130"/>
      <c r="AN41" s="131"/>
      <c r="AO41" s="129"/>
      <c r="AP41" s="130"/>
      <c r="AQ41" s="131"/>
      <c r="AR41" s="74">
        <f t="shared" si="4"/>
        <v>0</v>
      </c>
      <c r="AS41" s="75">
        <f t="shared" si="5"/>
        <v>0</v>
      </c>
      <c r="AT41" s="11"/>
      <c r="AU41" s="25"/>
      <c r="AV41" s="113"/>
      <c r="AW41" s="25">
        <f t="shared" si="6"/>
        <v>0</v>
      </c>
      <c r="AX41" s="15">
        <f t="shared" si="7"/>
        <v>0</v>
      </c>
      <c r="AY41" s="29">
        <f t="shared" si="8"/>
        <v>0</v>
      </c>
      <c r="AZ41" s="29">
        <f t="shared" si="9"/>
        <v>0</v>
      </c>
      <c r="BA41" s="7" t="e">
        <f t="shared" si="10"/>
        <v>#N/A</v>
      </c>
      <c r="BB41" s="103"/>
      <c r="BC41" s="106"/>
      <c r="BD41" s="109"/>
      <c r="BE41" s="68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ht="12.75">
      <c r="A42" s="28">
        <v>34</v>
      </c>
      <c r="B42" s="31"/>
      <c r="C42" s="30"/>
      <c r="D42" s="21"/>
      <c r="E42" s="21"/>
      <c r="F42" s="21"/>
      <c r="G42" s="21"/>
      <c r="H42" s="96"/>
      <c r="I42" s="96"/>
      <c r="J42" s="96"/>
      <c r="K42" s="97" t="e">
        <f>VLOOKUP(H42,Letnice!$A$2:$B$7,2,FALSE)+VLOOKUP(I42,Letnice!$A$2:$B$7,2,FALSE)+VLOOKUP(J42,Letnice!$A$2:$B$7,2,FALSE)</f>
        <v>#N/A</v>
      </c>
      <c r="L42" s="98" t="e">
        <f>VLOOKUP(K42,Letnice!$A$16:$B$31,2,FALSE)</f>
        <v>#N/A</v>
      </c>
      <c r="M42" s="25"/>
      <c r="N42" s="78"/>
      <c r="O42" s="24"/>
      <c r="P42" s="11"/>
      <c r="Q42" s="25"/>
      <c r="R42" s="78">
        <v>0</v>
      </c>
      <c r="S42" s="129"/>
      <c r="T42" s="130"/>
      <c r="U42" s="131"/>
      <c r="V42" s="129"/>
      <c r="W42" s="130"/>
      <c r="X42" s="131"/>
      <c r="Y42" s="74">
        <f t="shared" si="0"/>
        <v>0</v>
      </c>
      <c r="Z42" s="75">
        <f t="shared" si="1"/>
        <v>0</v>
      </c>
      <c r="AA42" s="24"/>
      <c r="AB42" s="11"/>
      <c r="AC42" s="129"/>
      <c r="AD42" s="130"/>
      <c r="AE42" s="131"/>
      <c r="AF42" s="129"/>
      <c r="AG42" s="130"/>
      <c r="AH42" s="131"/>
      <c r="AI42" s="74">
        <f t="shared" si="2"/>
        <v>0</v>
      </c>
      <c r="AJ42" s="75">
        <f t="shared" si="3"/>
        <v>0</v>
      </c>
      <c r="AK42" s="11"/>
      <c r="AL42" s="129"/>
      <c r="AM42" s="130"/>
      <c r="AN42" s="131"/>
      <c r="AO42" s="129"/>
      <c r="AP42" s="130"/>
      <c r="AQ42" s="131"/>
      <c r="AR42" s="74">
        <f t="shared" si="4"/>
        <v>0</v>
      </c>
      <c r="AS42" s="75">
        <f t="shared" si="5"/>
        <v>0</v>
      </c>
      <c r="AT42" s="11"/>
      <c r="AU42" s="25"/>
      <c r="AV42" s="113"/>
      <c r="AW42" s="25">
        <f t="shared" si="6"/>
        <v>0</v>
      </c>
      <c r="AX42" s="15">
        <f t="shared" si="7"/>
        <v>0</v>
      </c>
      <c r="AY42" s="29">
        <f t="shared" si="8"/>
        <v>0</v>
      </c>
      <c r="AZ42" s="29">
        <f t="shared" si="9"/>
        <v>0</v>
      </c>
      <c r="BA42" s="7" t="e">
        <f t="shared" si="10"/>
        <v>#N/A</v>
      </c>
      <c r="BB42" s="103"/>
      <c r="BC42" s="106"/>
      <c r="BD42" s="109"/>
      <c r="BE42" s="68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ht="12.75">
      <c r="A43" s="37"/>
      <c r="B43" s="37"/>
      <c r="C43" s="37"/>
      <c r="D43" s="37"/>
      <c r="E43" s="37"/>
      <c r="F43" s="37"/>
      <c r="G43" s="37"/>
      <c r="H43" s="99"/>
      <c r="I43" s="99"/>
      <c r="J43" s="99"/>
      <c r="K43" s="99"/>
      <c r="L43" s="37"/>
      <c r="M43" s="64"/>
      <c r="N43" s="68"/>
      <c r="O43" s="37"/>
      <c r="P43" s="37"/>
      <c r="Q43" s="37"/>
      <c r="R43" s="68"/>
      <c r="S43" s="68"/>
      <c r="T43" s="68"/>
      <c r="U43" s="68"/>
      <c r="V43" s="68"/>
      <c r="W43" s="68"/>
      <c r="X43" s="68"/>
      <c r="Y43" s="68"/>
      <c r="Z43" s="68"/>
      <c r="AA43" s="37"/>
      <c r="AB43" s="37"/>
      <c r="AC43" s="37"/>
      <c r="AD43" s="37"/>
      <c r="AE43" s="37"/>
      <c r="AF43" s="37"/>
      <c r="AG43" s="37"/>
      <c r="AH43" s="37"/>
      <c r="AI43" s="68"/>
      <c r="AJ43" s="68"/>
      <c r="AK43" s="37"/>
      <c r="AL43" s="37"/>
      <c r="AM43" s="37"/>
      <c r="AN43" s="37"/>
      <c r="AO43" s="37"/>
      <c r="AP43" s="37"/>
      <c r="AQ43" s="37"/>
      <c r="AR43" s="68"/>
      <c r="AS43" s="68"/>
      <c r="AT43" s="37"/>
      <c r="AU43" s="64"/>
      <c r="AV43" s="64"/>
      <c r="AW43" s="64"/>
      <c r="AX43" s="37"/>
      <c r="AY43" s="37"/>
      <c r="AZ43" s="37"/>
      <c r="BA43" s="37"/>
      <c r="BB43" s="104"/>
      <c r="BC43" s="57"/>
      <c r="BD43" s="109"/>
      <c r="BE43" s="68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68" t="str">
        <f>Osnovni_podatki!A11</f>
        <v>Predsednik B komisije:</v>
      </c>
      <c r="O44" s="37"/>
      <c r="P44" s="37"/>
      <c r="Q44" s="37"/>
      <c r="R44" s="68"/>
      <c r="S44" s="68"/>
      <c r="T44" s="68"/>
      <c r="U44" s="68"/>
      <c r="V44" s="68"/>
      <c r="W44" s="68"/>
      <c r="X44" s="68"/>
      <c r="Y44" s="68"/>
      <c r="Z44" s="68"/>
      <c r="AA44" s="37"/>
      <c r="AB44" s="37"/>
      <c r="AC44" s="37"/>
      <c r="AD44" s="37"/>
      <c r="AE44" s="37"/>
      <c r="AF44" s="37"/>
      <c r="AG44" s="37"/>
      <c r="AH44" s="37"/>
      <c r="AI44" s="68"/>
      <c r="AJ44" s="68"/>
      <c r="AK44" s="37"/>
      <c r="AL44" s="37"/>
      <c r="AM44" s="37"/>
      <c r="AN44" s="37"/>
      <c r="AO44" s="37"/>
      <c r="AP44" s="37"/>
      <c r="AQ44" s="37"/>
      <c r="AR44" s="68"/>
      <c r="AS44" s="68"/>
      <c r="AT44" s="37"/>
      <c r="AU44" s="64"/>
      <c r="AV44" s="64"/>
      <c r="AW44" s="64"/>
      <c r="AX44" s="37"/>
      <c r="AY44" s="37"/>
      <c r="AZ44" s="37"/>
      <c r="BA44" s="112" t="str">
        <f>Osnovni_podatki!A12</f>
        <v>Vodja tekmovanja:</v>
      </c>
      <c r="BB44" s="104"/>
      <c r="BC44" s="57"/>
      <c r="BD44" s="109"/>
      <c r="BE44" s="68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spans="1:67" ht="12.75">
      <c r="A45" s="37" t="str">
        <f>Osnovni_podatki!B10</f>
        <v>Ivo Črnilec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68" t="str">
        <f>Osnovni_podatki!B11</f>
        <v>Grega Meglič</v>
      </c>
      <c r="O45" s="37"/>
      <c r="P45" s="37"/>
      <c r="Q45" s="37"/>
      <c r="R45" s="68"/>
      <c r="S45" s="68"/>
      <c r="T45" s="68"/>
      <c r="U45" s="68"/>
      <c r="V45" s="68"/>
      <c r="W45" s="68"/>
      <c r="X45" s="68"/>
      <c r="Y45" s="68"/>
      <c r="Z45" s="68"/>
      <c r="AA45" s="37"/>
      <c r="AB45" s="37"/>
      <c r="AC45" s="37"/>
      <c r="AD45" s="37"/>
      <c r="AE45" s="37"/>
      <c r="AF45" s="37"/>
      <c r="AG45" s="37"/>
      <c r="AH45" s="37"/>
      <c r="AI45" s="68"/>
      <c r="AJ45" s="68"/>
      <c r="AK45" s="37"/>
      <c r="AL45" s="37"/>
      <c r="AM45" s="37"/>
      <c r="AN45" s="37"/>
      <c r="AO45" s="37"/>
      <c r="AP45" s="37"/>
      <c r="AQ45" s="37"/>
      <c r="AR45" s="68"/>
      <c r="AS45" s="68"/>
      <c r="AT45" s="37"/>
      <c r="AU45" s="64"/>
      <c r="AV45" s="64"/>
      <c r="AW45" s="64"/>
      <c r="AX45" s="37"/>
      <c r="AY45" s="37"/>
      <c r="AZ45" s="37"/>
      <c r="BA45" s="112" t="str">
        <f>Osnovni_podatki!B12</f>
        <v>Manca ahačič</v>
      </c>
      <c r="BB45" s="104"/>
      <c r="BC45" s="57"/>
      <c r="BD45" s="109"/>
      <c r="BE45" s="68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ht="12.75">
      <c r="A46" s="37"/>
      <c r="B46" s="37"/>
      <c r="C46" s="37"/>
      <c r="D46" s="37"/>
      <c r="E46" s="37"/>
      <c r="F46" s="37"/>
      <c r="G46" s="37"/>
      <c r="H46" s="99"/>
      <c r="I46" s="99"/>
      <c r="J46" s="99"/>
      <c r="K46" s="99"/>
      <c r="L46" s="37"/>
      <c r="M46" s="64"/>
      <c r="N46" s="68"/>
      <c r="O46" s="37"/>
      <c r="P46" s="37"/>
      <c r="Q46" s="37"/>
      <c r="R46" s="68"/>
      <c r="S46" s="68"/>
      <c r="T46" s="68"/>
      <c r="U46" s="68"/>
      <c r="V46" s="68"/>
      <c r="W46" s="68"/>
      <c r="X46" s="68"/>
      <c r="Y46" s="68"/>
      <c r="Z46" s="68"/>
      <c r="AA46" s="37"/>
      <c r="AB46" s="37"/>
      <c r="AC46" s="37"/>
      <c r="AD46" s="37"/>
      <c r="AE46" s="37"/>
      <c r="AF46" s="37"/>
      <c r="AG46" s="37"/>
      <c r="AH46" s="37"/>
      <c r="AI46" s="68"/>
      <c r="AJ46" s="68"/>
      <c r="AK46" s="37"/>
      <c r="AL46" s="37"/>
      <c r="AM46" s="37"/>
      <c r="AN46" s="37"/>
      <c r="AO46" s="37"/>
      <c r="AP46" s="37"/>
      <c r="AQ46" s="37"/>
      <c r="AR46" s="68"/>
      <c r="AS46" s="68"/>
      <c r="AT46" s="37"/>
      <c r="AU46" s="64"/>
      <c r="AV46" s="64"/>
      <c r="AW46" s="64"/>
      <c r="AX46" s="37"/>
      <c r="AY46" s="37"/>
      <c r="AZ46" s="37"/>
      <c r="BA46" s="37"/>
      <c r="BB46" s="104"/>
      <c r="BC46" s="57"/>
      <c r="BD46" s="109"/>
      <c r="BE46" s="68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ht="12.75">
      <c r="A47" s="37"/>
      <c r="B47" s="37"/>
      <c r="C47" s="37"/>
      <c r="D47" s="37"/>
      <c r="E47" s="37"/>
      <c r="F47" s="37"/>
      <c r="G47" s="37"/>
      <c r="L47" s="37"/>
      <c r="M47" s="64"/>
      <c r="N47" s="68"/>
      <c r="O47" s="37"/>
      <c r="P47" s="37"/>
      <c r="Q47" s="37"/>
      <c r="R47" s="68"/>
      <c r="S47" s="68"/>
      <c r="T47" s="68"/>
      <c r="U47" s="68"/>
      <c r="V47" s="68"/>
      <c r="W47" s="68"/>
      <c r="X47" s="68"/>
      <c r="Y47" s="68"/>
      <c r="Z47" s="68"/>
      <c r="AA47" s="37"/>
      <c r="AB47" s="37"/>
      <c r="AC47" s="37"/>
      <c r="AD47" s="37"/>
      <c r="AE47" s="37"/>
      <c r="AF47" s="37"/>
      <c r="AG47" s="37"/>
      <c r="AH47" s="37"/>
      <c r="AI47" s="68"/>
      <c r="AJ47" s="68"/>
      <c r="AK47" s="37"/>
      <c r="AL47" s="37"/>
      <c r="AM47" s="37"/>
      <c r="AN47" s="37"/>
      <c r="AO47" s="37"/>
      <c r="AP47" s="37"/>
      <c r="AQ47" s="37"/>
      <c r="AR47" s="68"/>
      <c r="AS47" s="68"/>
      <c r="AT47" s="37"/>
      <c r="AU47" s="64"/>
      <c r="AV47" s="64"/>
      <c r="AW47" s="64"/>
      <c r="AX47" s="37"/>
      <c r="AY47" s="37"/>
      <c r="AZ47" s="37"/>
      <c r="BA47" s="37"/>
      <c r="BB47" s="104"/>
      <c r="BC47" s="57"/>
      <c r="BD47" s="109"/>
      <c r="BE47" s="68"/>
      <c r="BF47" s="37"/>
      <c r="BG47" s="37"/>
      <c r="BH47" s="37"/>
      <c r="BI47" s="37"/>
      <c r="BJ47" s="37"/>
      <c r="BK47" s="37"/>
      <c r="BL47" s="37"/>
      <c r="BM47" s="37"/>
      <c r="BN47" s="37"/>
      <c r="BO47" s="37"/>
    </row>
    <row r="48" spans="1:67" ht="12.75">
      <c r="A48" s="37"/>
      <c r="B48" s="37"/>
      <c r="C48" s="37"/>
      <c r="D48" s="37"/>
      <c r="E48" s="37"/>
      <c r="F48" s="37"/>
      <c r="G48" s="37"/>
      <c r="L48" s="37"/>
      <c r="M48" s="64"/>
      <c r="N48" s="68"/>
      <c r="O48" s="37"/>
      <c r="P48" s="37"/>
      <c r="Q48" s="37"/>
      <c r="R48" s="68"/>
      <c r="S48" s="68"/>
      <c r="T48" s="68"/>
      <c r="U48" s="68"/>
      <c r="V48" s="68"/>
      <c r="W48" s="68"/>
      <c r="X48" s="68"/>
      <c r="Y48" s="68"/>
      <c r="Z48" s="68"/>
      <c r="AA48" s="37"/>
      <c r="AB48" s="37"/>
      <c r="AC48" s="37"/>
      <c r="AD48" s="37"/>
      <c r="AE48" s="37"/>
      <c r="AF48" s="37"/>
      <c r="AG48" s="37"/>
      <c r="AH48" s="37"/>
      <c r="AI48" s="68"/>
      <c r="AJ48" s="68"/>
      <c r="AK48" s="37"/>
      <c r="AL48" s="37"/>
      <c r="AM48" s="37"/>
      <c r="AN48" s="37"/>
      <c r="AO48" s="37"/>
      <c r="AP48" s="37"/>
      <c r="AQ48" s="37"/>
      <c r="AR48" s="68"/>
      <c r="AS48" s="68"/>
      <c r="AT48" s="37"/>
      <c r="AU48" s="64"/>
      <c r="AV48" s="64"/>
      <c r="AW48" s="64"/>
      <c r="AX48" s="37"/>
      <c r="AY48" s="37"/>
      <c r="AZ48" s="37"/>
      <c r="BA48" s="37"/>
      <c r="BB48" s="104"/>
      <c r="BC48" s="37"/>
      <c r="BD48" s="109"/>
      <c r="BE48" s="68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67" ht="12.75">
      <c r="A49" s="37"/>
      <c r="B49" s="37"/>
      <c r="C49" s="37"/>
      <c r="D49" s="37"/>
      <c r="E49" s="37"/>
      <c r="F49" s="37"/>
      <c r="G49" s="37"/>
      <c r="L49" s="37"/>
      <c r="M49" s="64"/>
      <c r="N49" s="68"/>
      <c r="O49" s="37"/>
      <c r="P49" s="37"/>
      <c r="Q49" s="37"/>
      <c r="R49" s="68"/>
      <c r="S49" s="68"/>
      <c r="T49" s="68"/>
      <c r="U49" s="68"/>
      <c r="V49" s="68"/>
      <c r="W49" s="68"/>
      <c r="X49" s="68"/>
      <c r="Y49" s="68"/>
      <c r="Z49" s="68"/>
      <c r="AA49" s="37"/>
      <c r="AB49" s="37"/>
      <c r="AC49" s="37"/>
      <c r="AD49" s="37"/>
      <c r="AE49" s="37"/>
      <c r="AF49" s="37"/>
      <c r="AG49" s="37"/>
      <c r="AH49" s="37"/>
      <c r="AI49" s="68"/>
      <c r="AJ49" s="68"/>
      <c r="AK49" s="37"/>
      <c r="AL49" s="37"/>
      <c r="AM49" s="37"/>
      <c r="AN49" s="37"/>
      <c r="AO49" s="37"/>
      <c r="AP49" s="37"/>
      <c r="AQ49" s="37"/>
      <c r="AR49" s="68"/>
      <c r="AS49" s="68"/>
      <c r="AT49" s="37"/>
      <c r="AU49" s="64"/>
      <c r="AV49" s="64"/>
      <c r="AW49" s="64"/>
      <c r="AX49" s="37"/>
      <c r="AY49" s="37"/>
      <c r="AZ49" s="37"/>
      <c r="BA49" s="37"/>
      <c r="BB49" s="104"/>
      <c r="BC49" s="37"/>
      <c r="BD49" s="109"/>
      <c r="BE49" s="68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spans="1:67" ht="12.75">
      <c r="A50" s="37"/>
      <c r="B50" s="37"/>
      <c r="C50" s="37"/>
      <c r="D50" s="37"/>
      <c r="E50" s="37"/>
      <c r="F50" s="37"/>
      <c r="G50" s="37"/>
      <c r="L50" s="37"/>
      <c r="M50" s="64"/>
      <c r="N50" s="68"/>
      <c r="O50" s="37"/>
      <c r="P50" s="37"/>
      <c r="Q50" s="37"/>
      <c r="R50" s="68"/>
      <c r="S50" s="68"/>
      <c r="T50" s="68"/>
      <c r="U50" s="68"/>
      <c r="V50" s="68"/>
      <c r="W50" s="68"/>
      <c r="X50" s="68"/>
      <c r="Y50" s="68"/>
      <c r="Z50" s="68"/>
      <c r="AA50" s="58"/>
      <c r="AB50" s="37"/>
      <c r="AC50" s="37"/>
      <c r="AD50" s="37"/>
      <c r="AE50" s="37"/>
      <c r="AF50" s="37"/>
      <c r="AG50" s="37"/>
      <c r="AH50" s="37"/>
      <c r="AI50" s="68"/>
      <c r="AJ50" s="68"/>
      <c r="AK50" s="37"/>
      <c r="AL50" s="37"/>
      <c r="AM50" s="37"/>
      <c r="AN50" s="37"/>
      <c r="AO50" s="37"/>
      <c r="AP50" s="37"/>
      <c r="AQ50" s="37"/>
      <c r="AR50" s="68"/>
      <c r="AS50" s="68"/>
      <c r="AT50" s="37"/>
      <c r="AU50" s="64"/>
      <c r="AV50" s="64"/>
      <c r="AW50" s="64"/>
      <c r="AX50" s="26"/>
      <c r="AY50" s="59"/>
      <c r="AZ50" s="48"/>
      <c r="BA50" s="37"/>
      <c r="BB50" s="104"/>
      <c r="BC50" s="37"/>
      <c r="BD50" s="109"/>
      <c r="BE50" s="68"/>
      <c r="BF50" s="37"/>
      <c r="BG50" s="37"/>
      <c r="BH50" s="37"/>
      <c r="BI50" s="37"/>
      <c r="BJ50" s="37"/>
      <c r="BK50" s="37"/>
      <c r="BL50" s="37"/>
      <c r="BM50" s="37"/>
      <c r="BN50" s="37"/>
      <c r="BO50" s="37"/>
    </row>
    <row r="51" spans="1:67" ht="12.75">
      <c r="A51" s="37"/>
      <c r="B51" s="37"/>
      <c r="C51" s="37"/>
      <c r="D51" s="37"/>
      <c r="E51" s="37"/>
      <c r="F51" s="37"/>
      <c r="G51" s="37"/>
      <c r="L51" s="37"/>
      <c r="M51" s="64"/>
      <c r="N51" s="68"/>
      <c r="O51" s="37"/>
      <c r="P51" s="37"/>
      <c r="Q51" s="37"/>
      <c r="R51" s="68"/>
      <c r="S51" s="68"/>
      <c r="T51" s="68"/>
      <c r="U51" s="68"/>
      <c r="V51" s="68"/>
      <c r="W51" s="68"/>
      <c r="X51" s="68"/>
      <c r="Y51" s="68"/>
      <c r="Z51" s="68"/>
      <c r="AA51" s="58"/>
      <c r="AB51" s="37"/>
      <c r="AC51" s="37"/>
      <c r="AD51" s="37"/>
      <c r="AE51" s="37"/>
      <c r="AF51" s="37"/>
      <c r="AG51" s="37"/>
      <c r="AH51" s="37"/>
      <c r="AI51" s="68"/>
      <c r="AJ51" s="68"/>
      <c r="AK51" s="37"/>
      <c r="AL51" s="37"/>
      <c r="AM51" s="37"/>
      <c r="AN51" s="37"/>
      <c r="AO51" s="37"/>
      <c r="AP51" s="37"/>
      <c r="AQ51" s="37"/>
      <c r="AR51" s="68"/>
      <c r="AS51" s="68"/>
      <c r="AT51" s="37"/>
      <c r="AU51" s="64"/>
      <c r="AV51" s="64"/>
      <c r="AW51" s="64"/>
      <c r="AX51" s="26"/>
      <c r="AY51" s="59"/>
      <c r="AZ51" s="48"/>
      <c r="BA51" s="37"/>
      <c r="BB51" s="104"/>
      <c r="BC51" s="37"/>
      <c r="BD51" s="109"/>
      <c r="BE51" s="68"/>
      <c r="BF51" s="37"/>
      <c r="BG51" s="37"/>
      <c r="BH51" s="37"/>
      <c r="BI51" s="37"/>
      <c r="BJ51" s="37"/>
      <c r="BK51" s="37"/>
      <c r="BL51" s="37"/>
      <c r="BM51" s="37"/>
      <c r="BN51" s="37"/>
      <c r="BO51" s="37"/>
    </row>
    <row r="52" spans="1:67" ht="12.75">
      <c r="A52" s="37"/>
      <c r="B52" s="37"/>
      <c r="C52" s="37"/>
      <c r="D52" s="37"/>
      <c r="E52" s="37"/>
      <c r="F52" s="37"/>
      <c r="G52" s="37"/>
      <c r="L52" s="37"/>
      <c r="M52" s="64"/>
      <c r="N52" s="68"/>
      <c r="O52" s="37"/>
      <c r="P52" s="37"/>
      <c r="Q52" s="37"/>
      <c r="R52" s="68"/>
      <c r="S52" s="68"/>
      <c r="T52" s="68"/>
      <c r="U52" s="68"/>
      <c r="V52" s="68"/>
      <c r="W52" s="68"/>
      <c r="X52" s="68"/>
      <c r="Y52" s="68"/>
      <c r="Z52" s="68"/>
      <c r="AA52" s="58"/>
      <c r="AB52" s="37"/>
      <c r="AC52" s="37"/>
      <c r="AD52" s="37"/>
      <c r="AE52" s="37"/>
      <c r="AF52" s="37"/>
      <c r="AG52" s="37"/>
      <c r="AH52" s="37"/>
      <c r="AI52" s="68"/>
      <c r="AJ52" s="68"/>
      <c r="AK52" s="37"/>
      <c r="AL52" s="37"/>
      <c r="AM52" s="37"/>
      <c r="AN52" s="37"/>
      <c r="AO52" s="37"/>
      <c r="AP52" s="37"/>
      <c r="AQ52" s="37"/>
      <c r="AR52" s="68"/>
      <c r="AS52" s="68"/>
      <c r="AT52" s="37"/>
      <c r="AU52" s="64"/>
      <c r="AV52" s="64"/>
      <c r="AW52" s="64"/>
      <c r="AX52" s="26"/>
      <c r="AY52" s="59"/>
      <c r="AZ52" s="48"/>
      <c r="BA52" s="37"/>
      <c r="BB52" s="104"/>
      <c r="BC52" s="37"/>
      <c r="BD52" s="109"/>
      <c r="BE52" s="68"/>
      <c r="BF52" s="37"/>
      <c r="BG52" s="37"/>
      <c r="BH52" s="37"/>
      <c r="BI52" s="37"/>
      <c r="BJ52" s="37"/>
      <c r="BK52" s="37"/>
      <c r="BL52" s="37"/>
      <c r="BM52" s="37"/>
      <c r="BN52" s="37"/>
      <c r="BO52" s="37"/>
    </row>
    <row r="53" spans="1:67" ht="12.75">
      <c r="A53" s="37"/>
      <c r="B53" s="37"/>
      <c r="C53" s="37"/>
      <c r="D53" s="37"/>
      <c r="E53" s="37"/>
      <c r="F53" s="37"/>
      <c r="G53" s="37"/>
      <c r="L53" s="37"/>
      <c r="M53" s="64"/>
      <c r="N53" s="68"/>
      <c r="O53" s="37"/>
      <c r="P53" s="37"/>
      <c r="Q53" s="37"/>
      <c r="R53" s="68"/>
      <c r="S53" s="68"/>
      <c r="T53" s="68"/>
      <c r="U53" s="68"/>
      <c r="V53" s="68"/>
      <c r="W53" s="68"/>
      <c r="X53" s="68"/>
      <c r="Y53" s="68"/>
      <c r="Z53" s="68"/>
      <c r="AA53" s="58"/>
      <c r="AB53" s="37"/>
      <c r="AC53" s="37"/>
      <c r="AD53" s="37"/>
      <c r="AE53" s="37"/>
      <c r="AF53" s="37"/>
      <c r="AG53" s="37"/>
      <c r="AH53" s="37"/>
      <c r="AI53" s="68"/>
      <c r="AJ53" s="68"/>
      <c r="AK53" s="37"/>
      <c r="AL53" s="37"/>
      <c r="AM53" s="37"/>
      <c r="AN53" s="37"/>
      <c r="AO53" s="37"/>
      <c r="AP53" s="37"/>
      <c r="AQ53" s="37"/>
      <c r="AR53" s="68"/>
      <c r="AS53" s="68"/>
      <c r="AT53" s="37"/>
      <c r="AU53" s="64"/>
      <c r="AV53" s="64"/>
      <c r="AW53" s="64"/>
      <c r="AX53" s="26"/>
      <c r="AY53" s="59"/>
      <c r="AZ53" s="48"/>
      <c r="BA53" s="37"/>
      <c r="BB53" s="104"/>
      <c r="BC53" s="37"/>
      <c r="BD53" s="109"/>
      <c r="BE53" s="68"/>
      <c r="BF53" s="37"/>
      <c r="BG53" s="37"/>
      <c r="BH53" s="37"/>
      <c r="BI53" s="37"/>
      <c r="BJ53" s="37"/>
      <c r="BK53" s="37"/>
      <c r="BL53" s="37"/>
      <c r="BM53" s="37"/>
      <c r="BN53" s="37"/>
      <c r="BO53" s="37"/>
    </row>
    <row r="54" spans="1:67" ht="12.75">
      <c r="A54" s="37"/>
      <c r="B54" s="37"/>
      <c r="C54" s="37"/>
      <c r="D54" s="37"/>
      <c r="E54" s="37"/>
      <c r="F54" s="37"/>
      <c r="G54" s="37"/>
      <c r="L54" s="37"/>
      <c r="M54" s="64"/>
      <c r="N54" s="68"/>
      <c r="O54" s="37"/>
      <c r="P54" s="37"/>
      <c r="Q54" s="37"/>
      <c r="R54" s="68"/>
      <c r="S54" s="68"/>
      <c r="T54" s="68"/>
      <c r="U54" s="68"/>
      <c r="V54" s="68"/>
      <c r="W54" s="68"/>
      <c r="X54" s="68"/>
      <c r="Y54" s="68"/>
      <c r="Z54" s="68"/>
      <c r="AA54" s="58"/>
      <c r="AB54" s="37"/>
      <c r="AC54" s="37"/>
      <c r="AD54" s="37"/>
      <c r="AE54" s="37"/>
      <c r="AF54" s="37"/>
      <c r="AG54" s="37"/>
      <c r="AH54" s="37"/>
      <c r="AI54" s="68"/>
      <c r="AJ54" s="68"/>
      <c r="AK54" s="37"/>
      <c r="AL54" s="37"/>
      <c r="AM54" s="37"/>
      <c r="AN54" s="37"/>
      <c r="AO54" s="37"/>
      <c r="AP54" s="37"/>
      <c r="AQ54" s="37"/>
      <c r="AR54" s="68"/>
      <c r="AS54" s="68"/>
      <c r="AT54" s="37"/>
      <c r="AU54" s="64"/>
      <c r="AV54" s="64"/>
      <c r="AW54" s="64"/>
      <c r="AX54" s="26"/>
      <c r="AY54" s="59"/>
      <c r="AZ54" s="48"/>
      <c r="BA54" s="37"/>
      <c r="BB54" s="104"/>
      <c r="BC54" s="37"/>
      <c r="BD54" s="109"/>
      <c r="BE54" s="68"/>
      <c r="BF54" s="37"/>
      <c r="BG54" s="37"/>
      <c r="BH54" s="37"/>
      <c r="BI54" s="37"/>
      <c r="BJ54" s="37"/>
      <c r="BK54" s="37"/>
      <c r="BL54" s="37"/>
      <c r="BM54" s="37"/>
      <c r="BN54" s="37"/>
      <c r="BO54" s="37"/>
    </row>
    <row r="55" spans="1:67" ht="12.75">
      <c r="A55" s="37"/>
      <c r="B55" s="37"/>
      <c r="C55" s="37"/>
      <c r="D55" s="37"/>
      <c r="E55" s="37"/>
      <c r="F55" s="37"/>
      <c r="G55" s="37"/>
      <c r="L55" s="37"/>
      <c r="M55" s="64"/>
      <c r="N55" s="68"/>
      <c r="O55" s="37"/>
      <c r="P55" s="37"/>
      <c r="Q55" s="37"/>
      <c r="R55" s="68"/>
      <c r="S55" s="68"/>
      <c r="T55" s="68"/>
      <c r="U55" s="68"/>
      <c r="V55" s="68"/>
      <c r="W55" s="68"/>
      <c r="X55" s="68"/>
      <c r="Y55" s="68"/>
      <c r="Z55" s="68"/>
      <c r="AA55" s="58"/>
      <c r="AB55" s="37"/>
      <c r="AC55" s="37"/>
      <c r="AD55" s="37"/>
      <c r="AE55" s="37"/>
      <c r="AF55" s="37"/>
      <c r="AG55" s="37"/>
      <c r="AH55" s="37"/>
      <c r="AI55" s="68"/>
      <c r="AJ55" s="68"/>
      <c r="AK55" s="37"/>
      <c r="AL55" s="37"/>
      <c r="AM55" s="37"/>
      <c r="AN55" s="37"/>
      <c r="AO55" s="37"/>
      <c r="AP55" s="37"/>
      <c r="AQ55" s="37"/>
      <c r="AR55" s="68"/>
      <c r="AS55" s="68"/>
      <c r="AT55" s="37"/>
      <c r="AU55" s="64"/>
      <c r="AV55" s="64"/>
      <c r="AW55" s="64"/>
      <c r="AX55" s="26"/>
      <c r="AY55" s="59"/>
      <c r="AZ55" s="48"/>
      <c r="BA55" s="37"/>
      <c r="BB55" s="104"/>
      <c r="BC55" s="37"/>
      <c r="BD55" s="109"/>
      <c r="BE55" s="68"/>
      <c r="BF55" s="37"/>
      <c r="BG55" s="37"/>
      <c r="BH55" s="37"/>
      <c r="BI55" s="37"/>
      <c r="BJ55" s="37"/>
      <c r="BK55" s="37"/>
      <c r="BL55" s="37"/>
      <c r="BM55" s="37"/>
      <c r="BN55" s="37"/>
      <c r="BO55" s="37"/>
    </row>
    <row r="56" spans="1:67" ht="12.75">
      <c r="A56" s="37"/>
      <c r="B56" s="37"/>
      <c r="C56" s="37"/>
      <c r="D56" s="37"/>
      <c r="E56" s="37"/>
      <c r="F56" s="37"/>
      <c r="G56" s="37"/>
      <c r="L56" s="37"/>
      <c r="M56" s="64"/>
      <c r="N56" s="68"/>
      <c r="O56" s="37"/>
      <c r="P56" s="37"/>
      <c r="Q56" s="37"/>
      <c r="R56" s="68"/>
      <c r="S56" s="68"/>
      <c r="T56" s="68"/>
      <c r="U56" s="68"/>
      <c r="V56" s="68"/>
      <c r="W56" s="68"/>
      <c r="X56" s="68"/>
      <c r="Y56" s="68"/>
      <c r="Z56" s="68"/>
      <c r="AA56" s="58"/>
      <c r="AB56" s="37"/>
      <c r="AC56" s="37"/>
      <c r="AD56" s="37"/>
      <c r="AE56" s="37"/>
      <c r="AF56" s="37"/>
      <c r="AG56" s="37"/>
      <c r="AH56" s="37"/>
      <c r="AI56" s="68"/>
      <c r="AJ56" s="68"/>
      <c r="AK56" s="37"/>
      <c r="AL56" s="37"/>
      <c r="AM56" s="37"/>
      <c r="AN56" s="37"/>
      <c r="AO56" s="37"/>
      <c r="AP56" s="37"/>
      <c r="AQ56" s="37"/>
      <c r="AR56" s="68"/>
      <c r="AS56" s="68"/>
      <c r="AT56" s="37"/>
      <c r="AU56" s="64"/>
      <c r="AV56" s="64"/>
      <c r="AW56" s="64"/>
      <c r="AX56" s="26"/>
      <c r="AY56" s="59"/>
      <c r="AZ56" s="48"/>
      <c r="BA56" s="37"/>
      <c r="BB56" s="104"/>
      <c r="BC56" s="37"/>
      <c r="BD56" s="109"/>
      <c r="BE56" s="68"/>
      <c r="BF56" s="37"/>
      <c r="BG56" s="37"/>
      <c r="BH56" s="37"/>
      <c r="BI56" s="37"/>
      <c r="BJ56" s="37"/>
      <c r="BK56" s="37"/>
      <c r="BL56" s="37"/>
      <c r="BM56" s="37"/>
      <c r="BN56" s="37"/>
      <c r="BO56" s="37"/>
    </row>
    <row r="57" spans="1:67" ht="12.75">
      <c r="A57" s="37"/>
      <c r="B57" s="37"/>
      <c r="C57" s="37"/>
      <c r="D57" s="37"/>
      <c r="E57" s="37"/>
      <c r="F57" s="37"/>
      <c r="G57" s="37"/>
      <c r="L57" s="37"/>
      <c r="M57" s="64"/>
      <c r="N57" s="68"/>
      <c r="O57" s="37"/>
      <c r="P57" s="37"/>
      <c r="Q57" s="37"/>
      <c r="R57" s="68"/>
      <c r="S57" s="68"/>
      <c r="T57" s="68"/>
      <c r="U57" s="68"/>
      <c r="V57" s="68"/>
      <c r="W57" s="68"/>
      <c r="X57" s="68"/>
      <c r="Y57" s="68"/>
      <c r="Z57" s="68"/>
      <c r="AA57" s="58"/>
      <c r="AB57" s="37"/>
      <c r="AC57" s="37"/>
      <c r="AD57" s="37"/>
      <c r="AE57" s="37"/>
      <c r="AF57" s="37"/>
      <c r="AG57" s="37"/>
      <c r="AH57" s="37"/>
      <c r="AI57" s="68"/>
      <c r="AJ57" s="68"/>
      <c r="AK57" s="37"/>
      <c r="AL57" s="37"/>
      <c r="AM57" s="37"/>
      <c r="AN57" s="37"/>
      <c r="AO57" s="37"/>
      <c r="AP57" s="37"/>
      <c r="AQ57" s="37"/>
      <c r="AR57" s="68"/>
      <c r="AS57" s="68"/>
      <c r="AT57" s="37"/>
      <c r="AU57" s="64"/>
      <c r="AV57" s="64"/>
      <c r="AW57" s="64"/>
      <c r="AX57" s="26"/>
      <c r="AY57" s="59"/>
      <c r="AZ57" s="48"/>
      <c r="BA57" s="37"/>
      <c r="BB57" s="104"/>
      <c r="BC57" s="37"/>
      <c r="BD57" s="109"/>
      <c r="BE57" s="68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pans="1:67" ht="12.75">
      <c r="A58" s="37"/>
      <c r="B58" s="37"/>
      <c r="C58" s="37"/>
      <c r="D58" s="37"/>
      <c r="E58" s="37"/>
      <c r="F58" s="37"/>
      <c r="G58" s="37"/>
      <c r="L58" s="37"/>
      <c r="M58" s="64"/>
      <c r="N58" s="68"/>
      <c r="O58" s="37"/>
      <c r="P58" s="37"/>
      <c r="Q58" s="37"/>
      <c r="R58" s="68"/>
      <c r="S58" s="68"/>
      <c r="T58" s="68"/>
      <c r="U58" s="68"/>
      <c r="V58" s="68"/>
      <c r="W58" s="68"/>
      <c r="X58" s="68"/>
      <c r="Y58" s="68"/>
      <c r="Z58" s="68"/>
      <c r="AA58" s="58"/>
      <c r="AB58" s="37"/>
      <c r="AC58" s="37"/>
      <c r="AD58" s="37"/>
      <c r="AE58" s="37"/>
      <c r="AF58" s="37"/>
      <c r="AG58" s="37"/>
      <c r="AH58" s="37"/>
      <c r="AI58" s="68"/>
      <c r="AJ58" s="68"/>
      <c r="AK58" s="37"/>
      <c r="AL58" s="37"/>
      <c r="AM58" s="37"/>
      <c r="AN58" s="37"/>
      <c r="AO58" s="37"/>
      <c r="AP58" s="37"/>
      <c r="AQ58" s="37"/>
      <c r="AR58" s="68"/>
      <c r="AS58" s="68"/>
      <c r="AT58" s="37"/>
      <c r="AU58" s="64"/>
      <c r="AV58" s="64"/>
      <c r="AW58" s="64"/>
      <c r="AX58" s="26"/>
      <c r="AY58" s="59"/>
      <c r="AZ58" s="48"/>
      <c r="BA58" s="37"/>
      <c r="BB58" s="104"/>
      <c r="BC58" s="37"/>
      <c r="BD58" s="109"/>
      <c r="BE58" s="68"/>
      <c r="BF58" s="37"/>
      <c r="BG58" s="37"/>
      <c r="BH58" s="37"/>
      <c r="BI58" s="37"/>
      <c r="BJ58" s="37"/>
      <c r="BK58" s="37"/>
      <c r="BL58" s="37"/>
      <c r="BM58" s="37"/>
      <c r="BN58" s="37"/>
      <c r="BO58" s="37"/>
    </row>
    <row r="59" spans="1:67" ht="12.75">
      <c r="A59" s="37"/>
      <c r="B59" s="37"/>
      <c r="C59" s="37"/>
      <c r="D59" s="37"/>
      <c r="E59" s="37"/>
      <c r="F59" s="37"/>
      <c r="G59" s="37"/>
      <c r="L59" s="37"/>
      <c r="M59" s="64"/>
      <c r="N59" s="68"/>
      <c r="O59" s="37"/>
      <c r="P59" s="37"/>
      <c r="Q59" s="37"/>
      <c r="R59" s="68"/>
      <c r="S59" s="68"/>
      <c r="T59" s="68"/>
      <c r="U59" s="68"/>
      <c r="V59" s="68"/>
      <c r="W59" s="68"/>
      <c r="X59" s="68"/>
      <c r="Y59" s="68"/>
      <c r="Z59" s="68"/>
      <c r="AA59" s="58"/>
      <c r="AB59" s="37"/>
      <c r="AC59" s="37"/>
      <c r="AD59" s="37"/>
      <c r="AE59" s="37"/>
      <c r="AF59" s="37"/>
      <c r="AG59" s="37"/>
      <c r="AH59" s="37"/>
      <c r="AI59" s="68"/>
      <c r="AJ59" s="68"/>
      <c r="AK59" s="37"/>
      <c r="AL59" s="37"/>
      <c r="AM59" s="37"/>
      <c r="AN59" s="37"/>
      <c r="AO59" s="37"/>
      <c r="AP59" s="37"/>
      <c r="AQ59" s="37"/>
      <c r="AR59" s="68"/>
      <c r="AS59" s="68"/>
      <c r="AT59" s="37"/>
      <c r="AU59" s="64"/>
      <c r="AV59" s="64"/>
      <c r="AW59" s="64"/>
      <c r="AX59" s="26"/>
      <c r="AY59" s="59"/>
      <c r="AZ59" s="48"/>
      <c r="BA59" s="37"/>
      <c r="BB59" s="104"/>
      <c r="BC59" s="37"/>
      <c r="BD59" s="109"/>
      <c r="BE59" s="68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spans="1:67" ht="12.75">
      <c r="A60" s="37"/>
      <c r="B60" s="37"/>
      <c r="C60" s="37"/>
      <c r="D60" s="37"/>
      <c r="E60" s="37"/>
      <c r="F60" s="37"/>
      <c r="G60" s="37"/>
      <c r="L60" s="37"/>
      <c r="M60" s="64"/>
      <c r="N60" s="68"/>
      <c r="O60" s="37"/>
      <c r="P60" s="37"/>
      <c r="Q60" s="37"/>
      <c r="R60" s="68"/>
      <c r="S60" s="68"/>
      <c r="T60" s="68"/>
      <c r="U60" s="68"/>
      <c r="V60" s="68"/>
      <c r="W60" s="68"/>
      <c r="X60" s="68"/>
      <c r="Y60" s="68"/>
      <c r="Z60" s="68"/>
      <c r="AA60" s="58"/>
      <c r="AB60" s="37"/>
      <c r="AC60" s="37"/>
      <c r="AD60" s="37"/>
      <c r="AE60" s="37"/>
      <c r="AF60" s="37"/>
      <c r="AG60" s="37"/>
      <c r="AH60" s="37"/>
      <c r="AI60" s="68"/>
      <c r="AJ60" s="68"/>
      <c r="AK60" s="37"/>
      <c r="AL60" s="37"/>
      <c r="AM60" s="37"/>
      <c r="AN60" s="37"/>
      <c r="AO60" s="37"/>
      <c r="AP60" s="37"/>
      <c r="AQ60" s="37"/>
      <c r="AR60" s="68"/>
      <c r="AS60" s="68"/>
      <c r="AT60" s="37"/>
      <c r="AU60" s="64"/>
      <c r="AV60" s="64"/>
      <c r="AW60" s="64"/>
      <c r="AX60" s="26"/>
      <c r="AY60" s="59"/>
      <c r="AZ60" s="48"/>
      <c r="BA60" s="37"/>
      <c r="BB60" s="104"/>
      <c r="BC60" s="37"/>
      <c r="BD60" s="109"/>
      <c r="BE60" s="68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pans="1:67" ht="12.75">
      <c r="A61" s="37"/>
      <c r="B61" s="37"/>
      <c r="C61" s="37"/>
      <c r="D61" s="37"/>
      <c r="E61" s="37"/>
      <c r="F61" s="37"/>
      <c r="G61" s="37"/>
      <c r="L61" s="37"/>
      <c r="M61" s="64"/>
      <c r="N61" s="68"/>
      <c r="O61" s="37"/>
      <c r="P61" s="37"/>
      <c r="Q61" s="37"/>
      <c r="R61" s="68"/>
      <c r="S61" s="68"/>
      <c r="T61" s="68"/>
      <c r="U61" s="68"/>
      <c r="V61" s="68"/>
      <c r="W61" s="68"/>
      <c r="X61" s="68"/>
      <c r="Y61" s="68"/>
      <c r="Z61" s="68"/>
      <c r="AA61" s="58"/>
      <c r="AB61" s="37"/>
      <c r="AC61" s="37"/>
      <c r="AD61" s="37"/>
      <c r="AE61" s="37"/>
      <c r="AF61" s="37"/>
      <c r="AG61" s="37"/>
      <c r="AH61" s="37"/>
      <c r="AI61" s="68"/>
      <c r="AJ61" s="68"/>
      <c r="AK61" s="37"/>
      <c r="AL61" s="37"/>
      <c r="AM61" s="37"/>
      <c r="AN61" s="37"/>
      <c r="AO61" s="37"/>
      <c r="AP61" s="37"/>
      <c r="AQ61" s="37"/>
      <c r="AR61" s="68"/>
      <c r="AS61" s="68"/>
      <c r="AT61" s="37"/>
      <c r="AU61" s="64"/>
      <c r="AV61" s="64"/>
      <c r="AW61" s="64"/>
      <c r="AX61" s="26"/>
      <c r="AY61" s="59"/>
      <c r="AZ61" s="48"/>
      <c r="BA61" s="37"/>
      <c r="BB61" s="104"/>
      <c r="BC61" s="37"/>
      <c r="BD61" s="109"/>
      <c r="BE61" s="68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1:67" ht="12.75">
      <c r="A62" s="37"/>
      <c r="B62" s="37"/>
      <c r="C62" s="37"/>
      <c r="D62" s="37"/>
      <c r="E62" s="37"/>
      <c r="F62" s="37"/>
      <c r="G62" s="37"/>
      <c r="L62" s="37"/>
      <c r="M62" s="64"/>
      <c r="N62" s="68"/>
      <c r="O62" s="37"/>
      <c r="P62" s="37"/>
      <c r="Q62" s="37"/>
      <c r="R62" s="68"/>
      <c r="S62" s="68"/>
      <c r="T62" s="68"/>
      <c r="U62" s="68"/>
      <c r="V62" s="68"/>
      <c r="W62" s="68"/>
      <c r="X62" s="68"/>
      <c r="Y62" s="68"/>
      <c r="Z62" s="68"/>
      <c r="AA62" s="58"/>
      <c r="AB62" s="37"/>
      <c r="AC62" s="37"/>
      <c r="AD62" s="37"/>
      <c r="AE62" s="37"/>
      <c r="AF62" s="37"/>
      <c r="AG62" s="37"/>
      <c r="AH62" s="37"/>
      <c r="AI62" s="68"/>
      <c r="AJ62" s="68"/>
      <c r="AK62" s="37"/>
      <c r="AL62" s="37"/>
      <c r="AM62" s="37"/>
      <c r="AN62" s="37"/>
      <c r="AO62" s="37"/>
      <c r="AP62" s="37"/>
      <c r="AQ62" s="37"/>
      <c r="AR62" s="68"/>
      <c r="AS62" s="68"/>
      <c r="AT62" s="37"/>
      <c r="AU62" s="64"/>
      <c r="AV62" s="64"/>
      <c r="AW62" s="64"/>
      <c r="AX62" s="26"/>
      <c r="AY62" s="59"/>
      <c r="AZ62" s="48"/>
      <c r="BA62" s="37"/>
      <c r="BB62" s="104"/>
      <c r="BC62" s="37"/>
      <c r="BD62" s="109"/>
      <c r="BE62" s="68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spans="1:67" ht="12.75">
      <c r="A63" s="37"/>
      <c r="B63" s="37"/>
      <c r="C63" s="37"/>
      <c r="D63" s="37"/>
      <c r="E63" s="37"/>
      <c r="F63" s="37"/>
      <c r="G63" s="37"/>
      <c r="L63" s="37"/>
      <c r="M63" s="64"/>
      <c r="N63" s="68"/>
      <c r="O63" s="37"/>
      <c r="P63" s="37"/>
      <c r="Q63" s="37"/>
      <c r="R63" s="68"/>
      <c r="S63" s="68"/>
      <c r="T63" s="68"/>
      <c r="U63" s="68"/>
      <c r="V63" s="68"/>
      <c r="W63" s="68"/>
      <c r="X63" s="68"/>
      <c r="Y63" s="68"/>
      <c r="Z63" s="68"/>
      <c r="AA63" s="58"/>
      <c r="AB63" s="37"/>
      <c r="AC63" s="37"/>
      <c r="AD63" s="37"/>
      <c r="AE63" s="37"/>
      <c r="AF63" s="37"/>
      <c r="AG63" s="37"/>
      <c r="AH63" s="37"/>
      <c r="AI63" s="68"/>
      <c r="AJ63" s="68"/>
      <c r="AK63" s="37"/>
      <c r="AL63" s="37"/>
      <c r="AM63" s="37"/>
      <c r="AN63" s="37"/>
      <c r="AO63" s="37"/>
      <c r="AP63" s="37"/>
      <c r="AQ63" s="37"/>
      <c r="AR63" s="68"/>
      <c r="AS63" s="68"/>
      <c r="AT63" s="37"/>
      <c r="AU63" s="64"/>
      <c r="AV63" s="64"/>
      <c r="AW63" s="64"/>
      <c r="AX63" s="26"/>
      <c r="AY63" s="59"/>
      <c r="AZ63" s="48"/>
      <c r="BA63" s="37"/>
      <c r="BB63" s="104"/>
      <c r="BC63" s="37"/>
      <c r="BD63" s="109"/>
      <c r="BE63" s="68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pans="1:67" ht="12.75">
      <c r="A64" s="37"/>
      <c r="B64" s="37"/>
      <c r="C64" s="37"/>
      <c r="D64" s="37"/>
      <c r="E64" s="37"/>
      <c r="F64" s="37"/>
      <c r="G64" s="37"/>
      <c r="L64" s="37"/>
      <c r="M64" s="64"/>
      <c r="N64" s="68"/>
      <c r="O64" s="37"/>
      <c r="P64" s="37"/>
      <c r="Q64" s="37"/>
      <c r="R64" s="68"/>
      <c r="S64" s="68"/>
      <c r="T64" s="68"/>
      <c r="U64" s="68"/>
      <c r="V64" s="68"/>
      <c r="W64" s="68"/>
      <c r="X64" s="68"/>
      <c r="Y64" s="68"/>
      <c r="Z64" s="68"/>
      <c r="AA64" s="58"/>
      <c r="AB64" s="37"/>
      <c r="AC64" s="37"/>
      <c r="AD64" s="37"/>
      <c r="AE64" s="37"/>
      <c r="AF64" s="37"/>
      <c r="AG64" s="37"/>
      <c r="AH64" s="37"/>
      <c r="AI64" s="68"/>
      <c r="AJ64" s="68"/>
      <c r="AK64" s="37"/>
      <c r="AL64" s="37"/>
      <c r="AM64" s="37"/>
      <c r="AN64" s="37"/>
      <c r="AO64" s="37"/>
      <c r="AP64" s="37"/>
      <c r="AQ64" s="37"/>
      <c r="AR64" s="68"/>
      <c r="AS64" s="68"/>
      <c r="AT64" s="37"/>
      <c r="AU64" s="64"/>
      <c r="AV64" s="64"/>
      <c r="AW64" s="64"/>
      <c r="AX64" s="26"/>
      <c r="AY64" s="59"/>
      <c r="AZ64" s="48"/>
      <c r="BA64" s="37"/>
      <c r="BB64" s="104"/>
      <c r="BC64" s="37"/>
      <c r="BD64" s="109"/>
      <c r="BE64" s="68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54:67" ht="12.75">
      <c r="BB65" s="104"/>
      <c r="BC65" s="37"/>
      <c r="BD65" s="109"/>
      <c r="BE65" s="68"/>
      <c r="BF65" s="37"/>
      <c r="BG65" s="37"/>
      <c r="BH65" s="37"/>
      <c r="BI65" s="37"/>
      <c r="BJ65" s="37"/>
      <c r="BK65" s="37"/>
      <c r="BL65" s="37"/>
      <c r="BM65" s="37"/>
      <c r="BN65" s="37"/>
      <c r="BO65" s="37"/>
    </row>
    <row r="66" spans="54:67" ht="12.75">
      <c r="BB66" s="104"/>
      <c r="BC66" s="37"/>
      <c r="BD66" s="109"/>
      <c r="BE66" s="68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pans="54:67" ht="12.75">
      <c r="BB67" s="104"/>
      <c r="BC67" s="37"/>
      <c r="BD67" s="109"/>
      <c r="BE67" s="68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54:67" ht="12.75">
      <c r="BB68" s="104"/>
      <c r="BC68" s="37"/>
      <c r="BD68" s="109"/>
      <c r="BE68" s="68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</sheetData>
  <sheetProtection selectLockedCells="1"/>
  <mergeCells count="32">
    <mergeCell ref="M6:M8"/>
    <mergeCell ref="F6:F8"/>
    <mergeCell ref="G6:G8"/>
    <mergeCell ref="L6:L8"/>
    <mergeCell ref="K6:K8"/>
    <mergeCell ref="H6:J6"/>
    <mergeCell ref="H7:H8"/>
    <mergeCell ref="I7:I8"/>
    <mergeCell ref="A6:A8"/>
    <mergeCell ref="B6:B8"/>
    <mergeCell ref="C6:C8"/>
    <mergeCell ref="D6:D8"/>
    <mergeCell ref="E6:E8"/>
    <mergeCell ref="J7:J8"/>
    <mergeCell ref="O6:R6"/>
    <mergeCell ref="R7:R8"/>
    <mergeCell ref="BA6:BA8"/>
    <mergeCell ref="AW6:AW8"/>
    <mergeCell ref="AX6:AX8"/>
    <mergeCell ref="AY6:AY8"/>
    <mergeCell ref="AZ6:AZ8"/>
    <mergeCell ref="N6:N8"/>
    <mergeCell ref="S6:AB6"/>
    <mergeCell ref="AA7:AB7"/>
    <mergeCell ref="AV6:AV8"/>
    <mergeCell ref="AU6:AU8"/>
    <mergeCell ref="AC7:AJ7"/>
    <mergeCell ref="AC6:AK6"/>
    <mergeCell ref="O7:P7"/>
    <mergeCell ref="S7:Z7"/>
    <mergeCell ref="AL7:AS7"/>
    <mergeCell ref="AL6:AT6"/>
  </mergeCells>
  <conditionalFormatting sqref="BB9:BB42">
    <cfRule type="cellIs" priority="1" dxfId="0" operator="greaterThan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O68"/>
  <sheetViews>
    <sheetView tabSelected="1" zoomScalePageLayoutView="0" workbookViewId="0" topLeftCell="A6">
      <selection activeCell="G30" sqref="G30"/>
    </sheetView>
  </sheetViews>
  <sheetFormatPr defaultColWidth="9.00390625" defaultRowHeight="12.75"/>
  <cols>
    <col min="1" max="1" width="3.875" style="0" customWidth="1"/>
    <col min="2" max="2" width="9.125" style="0" hidden="1" customWidth="1"/>
    <col min="3" max="3" width="5.375" style="0" customWidth="1"/>
    <col min="4" max="4" width="21.375" style="0" customWidth="1"/>
    <col min="5" max="6" width="20.75390625" style="0" hidden="1" customWidth="1"/>
    <col min="7" max="7" width="20.75390625" style="0" customWidth="1"/>
    <col min="8" max="11" width="5.375" style="100" customWidth="1"/>
    <col min="12" max="12" width="7.375" style="0" customWidth="1"/>
    <col min="13" max="13" width="8.75390625" style="65" customWidth="1"/>
    <col min="14" max="14" width="3.625" style="70" customWidth="1"/>
    <col min="15" max="15" width="7.25390625" style="0" customWidth="1"/>
    <col min="16" max="16" width="5.00390625" style="0" customWidth="1"/>
    <col min="17" max="17" width="8.625" style="0" customWidth="1"/>
    <col min="18" max="18" width="3.625" style="70" customWidth="1"/>
    <col min="19" max="21" width="3.625" style="70" hidden="1" customWidth="1"/>
    <col min="22" max="22" width="3.375" style="70" hidden="1" customWidth="1"/>
    <col min="23" max="23" width="4.25390625" style="70" hidden="1" customWidth="1"/>
    <col min="24" max="24" width="3.625" style="70" hidden="1" customWidth="1"/>
    <col min="25" max="26" width="3.125" style="70" customWidth="1"/>
    <col min="27" max="27" width="6.125" style="2" customWidth="1"/>
    <col min="28" max="28" width="4.375" style="0" customWidth="1"/>
    <col min="29" max="34" width="4.375" style="0" hidden="1" customWidth="1"/>
    <col min="35" max="36" width="3.125" style="70" customWidth="1"/>
    <col min="37" max="37" width="4.875" style="0" customWidth="1"/>
    <col min="38" max="43" width="4.875" style="0" hidden="1" customWidth="1"/>
    <col min="44" max="45" width="3.125" style="70" customWidth="1"/>
    <col min="46" max="46" width="7.25390625" style="0" customWidth="1"/>
    <col min="47" max="47" width="9.25390625" style="65" customWidth="1"/>
    <col min="48" max="48" width="6.75390625" style="65" customWidth="1"/>
    <col min="49" max="49" width="10.625" style="65" customWidth="1"/>
    <col min="50" max="50" width="11.625" style="13" customWidth="1"/>
    <col min="51" max="51" width="8.75390625" style="5" customWidth="1"/>
    <col min="52" max="52" width="8.75390625" style="1" customWidth="1"/>
    <col min="53" max="53" width="8.875" style="0" customWidth="1"/>
    <col min="54" max="54" width="9.125" style="102" customWidth="1"/>
    <col min="55" max="55" width="8.25390625" style="0" customWidth="1"/>
    <col min="56" max="56" width="9.125" style="110" customWidth="1"/>
    <col min="57" max="57" width="9.125" style="70" customWidth="1"/>
  </cols>
  <sheetData>
    <row r="1" spans="1:57" s="43" customFormat="1" ht="17.25" customHeight="1" hidden="1">
      <c r="A1" s="44" t="str">
        <f>Osnovni_podatki!B7</f>
        <v>Gasilska zveza Tržič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pionirjev in mladincev v orientaciji GZ Tržič</v>
      </c>
      <c r="M1" s="62"/>
      <c r="N1" s="66"/>
      <c r="P1" s="45"/>
      <c r="Q1" s="45"/>
      <c r="R1" s="66"/>
      <c r="S1" s="66"/>
      <c r="T1" s="66"/>
      <c r="U1" s="66"/>
      <c r="V1" s="66"/>
      <c r="W1" s="66"/>
      <c r="X1" s="66"/>
      <c r="Y1" s="66"/>
      <c r="Z1" s="66"/>
      <c r="AA1" s="45"/>
      <c r="AB1" s="45"/>
      <c r="AC1" s="45"/>
      <c r="AD1" s="45"/>
      <c r="AE1" s="45"/>
      <c r="AF1" s="45"/>
      <c r="AG1" s="45"/>
      <c r="AH1" s="45"/>
      <c r="AI1" s="66"/>
      <c r="AJ1" s="66"/>
      <c r="AK1" s="45"/>
      <c r="AL1" s="45"/>
      <c r="AM1" s="45"/>
      <c r="AN1" s="45"/>
      <c r="AO1" s="45"/>
      <c r="AP1" s="45"/>
      <c r="AQ1" s="45"/>
      <c r="AR1" s="66"/>
      <c r="AS1" s="66"/>
      <c r="AT1" s="45"/>
      <c r="AU1" s="62"/>
      <c r="AV1" s="62"/>
      <c r="AW1" s="62"/>
      <c r="AX1" s="46"/>
      <c r="AY1" s="46"/>
      <c r="AZ1" s="46"/>
      <c r="BA1" s="47" t="str">
        <f>Osnovni_podatki!B8&amp;", "&amp;TEXT(Osnovni_podatki!B9,"dd. mmmm yyyy")</f>
        <v>Lom pod Storžičem, 04. junij 2022</v>
      </c>
      <c r="BB1" s="46"/>
      <c r="BC1" s="46"/>
      <c r="BD1" s="107"/>
      <c r="BE1" s="111"/>
    </row>
    <row r="2" spans="1:59" s="1" customFormat="1" ht="18.75" hidden="1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63"/>
      <c r="N2" s="67"/>
      <c r="O2" s="50"/>
      <c r="P2" s="51"/>
      <c r="Q2" s="51"/>
      <c r="R2" s="67"/>
      <c r="S2" s="67"/>
      <c r="T2" s="67"/>
      <c r="U2" s="67"/>
      <c r="V2" s="67"/>
      <c r="W2" s="67"/>
      <c r="X2" s="67"/>
      <c r="Y2" s="67"/>
      <c r="Z2" s="67"/>
      <c r="AA2" s="53"/>
      <c r="AB2" s="54"/>
      <c r="AC2" s="54"/>
      <c r="AD2" s="54"/>
      <c r="AE2" s="54"/>
      <c r="AF2" s="54"/>
      <c r="AG2" s="54"/>
      <c r="AH2" s="54"/>
      <c r="AI2" s="67"/>
      <c r="AJ2" s="67"/>
      <c r="AK2" s="50"/>
      <c r="AL2" s="50"/>
      <c r="AM2" s="50"/>
      <c r="AN2" s="50"/>
      <c r="AO2" s="50"/>
      <c r="AP2" s="50"/>
      <c r="AQ2" s="50"/>
      <c r="AR2" s="67"/>
      <c r="AS2" s="67"/>
      <c r="AT2" s="50"/>
      <c r="AU2" s="63"/>
      <c r="AV2" s="63"/>
      <c r="AW2" s="63"/>
      <c r="AX2" s="52"/>
      <c r="AY2" s="48"/>
      <c r="AZ2" s="55"/>
      <c r="BA2" s="55"/>
      <c r="BB2" s="46"/>
      <c r="BC2" s="48"/>
      <c r="BD2" s="108"/>
      <c r="BE2" s="67"/>
      <c r="BF2" s="4"/>
      <c r="BG2" s="4"/>
    </row>
    <row r="3" spans="1:59" ht="18.75" hidden="1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64"/>
      <c r="N3" s="68"/>
      <c r="O3" s="56"/>
      <c r="P3" s="56"/>
      <c r="Q3" s="56"/>
      <c r="R3" s="68"/>
      <c r="S3" s="68"/>
      <c r="T3" s="68"/>
      <c r="U3" s="68"/>
      <c r="V3" s="68"/>
      <c r="W3" s="68"/>
      <c r="X3" s="68"/>
      <c r="Y3" s="68"/>
      <c r="Z3" s="68"/>
      <c r="AA3" s="56"/>
      <c r="AB3" s="37"/>
      <c r="AC3" s="37"/>
      <c r="AD3" s="37"/>
      <c r="AE3" s="37"/>
      <c r="AF3" s="37"/>
      <c r="AG3" s="37"/>
      <c r="AH3" s="37"/>
      <c r="AI3" s="68"/>
      <c r="AJ3" s="68"/>
      <c r="AK3" s="37"/>
      <c r="AL3" s="37"/>
      <c r="AM3" s="37"/>
      <c r="AN3" s="37"/>
      <c r="AO3" s="37"/>
      <c r="AP3" s="37"/>
      <c r="AQ3" s="37"/>
      <c r="AR3" s="68"/>
      <c r="AS3" s="68"/>
      <c r="AT3" s="37"/>
      <c r="AU3" s="64"/>
      <c r="AV3" s="64"/>
      <c r="AW3" s="64"/>
      <c r="AX3" s="27"/>
      <c r="AY3" s="48"/>
      <c r="AZ3" s="48"/>
      <c r="BA3" s="37"/>
      <c r="BB3" s="46"/>
      <c r="BC3" s="37"/>
      <c r="BD3" s="109"/>
      <c r="BE3" s="68"/>
      <c r="BF3" s="3"/>
      <c r="BG3" s="3"/>
    </row>
    <row r="4" spans="1:59" ht="18" customHeight="1" hidden="1">
      <c r="A4" s="37"/>
      <c r="B4" s="37"/>
      <c r="C4" s="37"/>
      <c r="D4" s="60" t="s">
        <v>58</v>
      </c>
      <c r="E4" s="37"/>
      <c r="F4" s="37"/>
      <c r="G4" s="37"/>
      <c r="H4" s="56"/>
      <c r="I4" s="56"/>
      <c r="J4" s="56"/>
      <c r="K4" s="56"/>
      <c r="L4" s="56"/>
      <c r="M4" s="64"/>
      <c r="N4" s="68"/>
      <c r="O4" s="37"/>
      <c r="P4" s="37"/>
      <c r="Q4" s="37"/>
      <c r="R4" s="68"/>
      <c r="S4" s="68"/>
      <c r="T4" s="68"/>
      <c r="U4" s="68"/>
      <c r="V4" s="68"/>
      <c r="W4" s="68"/>
      <c r="X4" s="68"/>
      <c r="Y4" s="68"/>
      <c r="Z4" s="68"/>
      <c r="AA4" s="37"/>
      <c r="AB4" s="37"/>
      <c r="AC4" s="37"/>
      <c r="AD4" s="37"/>
      <c r="AE4" s="37"/>
      <c r="AF4" s="37"/>
      <c r="AG4" s="37"/>
      <c r="AH4" s="37"/>
      <c r="AI4" s="68"/>
      <c r="AJ4" s="68"/>
      <c r="AK4" s="37"/>
      <c r="AL4" s="37"/>
      <c r="AM4" s="37"/>
      <c r="AN4" s="37"/>
      <c r="AO4" s="37"/>
      <c r="AP4" s="37"/>
      <c r="AQ4" s="37"/>
      <c r="AR4" s="68"/>
      <c r="AS4" s="68"/>
      <c r="AT4" s="37"/>
      <c r="AU4" s="64"/>
      <c r="AV4" s="64"/>
      <c r="AW4" s="63"/>
      <c r="AX4" s="48"/>
      <c r="AY4" s="48"/>
      <c r="AZ4" s="48"/>
      <c r="BA4" s="48"/>
      <c r="BB4" s="46"/>
      <c r="BC4" s="37"/>
      <c r="BD4" s="109"/>
      <c r="BE4" s="68"/>
      <c r="BF4" s="3"/>
      <c r="BG4" s="3"/>
    </row>
    <row r="5" spans="1:59" ht="18" customHeight="1" hidden="1">
      <c r="A5" s="3"/>
      <c r="B5" s="3"/>
      <c r="C5" s="3"/>
      <c r="D5" s="3"/>
      <c r="E5" s="3"/>
      <c r="F5" s="3"/>
      <c r="G5" s="3"/>
      <c r="H5" s="56"/>
      <c r="I5" s="56"/>
      <c r="J5" s="56"/>
      <c r="K5" s="56"/>
      <c r="L5" s="56"/>
      <c r="M5" s="64"/>
      <c r="N5" s="68"/>
      <c r="O5" s="3"/>
      <c r="P5" s="3"/>
      <c r="Q5" s="3"/>
      <c r="R5" s="68"/>
      <c r="S5" s="68"/>
      <c r="T5" s="68"/>
      <c r="U5" s="68"/>
      <c r="V5" s="68"/>
      <c r="W5" s="68"/>
      <c r="X5" s="68"/>
      <c r="Y5" s="68"/>
      <c r="Z5" s="68"/>
      <c r="AA5" s="3"/>
      <c r="AB5" s="3"/>
      <c r="AC5" s="3"/>
      <c r="AD5" s="3"/>
      <c r="AE5" s="3"/>
      <c r="AF5" s="3"/>
      <c r="AG5" s="3"/>
      <c r="AH5" s="3"/>
      <c r="AI5" s="68"/>
      <c r="AJ5" s="68"/>
      <c r="AK5" s="3"/>
      <c r="AL5" s="3"/>
      <c r="AM5" s="3"/>
      <c r="AN5" s="3"/>
      <c r="AO5" s="3"/>
      <c r="AP5" s="3"/>
      <c r="AQ5" s="3"/>
      <c r="AR5" s="68"/>
      <c r="AS5" s="68"/>
      <c r="AT5" s="3"/>
      <c r="AU5" s="64"/>
      <c r="AV5" s="64"/>
      <c r="AW5" s="63"/>
      <c r="AX5" s="4"/>
      <c r="AY5" s="4"/>
      <c r="AZ5" s="4"/>
      <c r="BA5" s="4"/>
      <c r="BB5" s="46"/>
      <c r="BC5" s="3"/>
      <c r="BD5" s="109"/>
      <c r="BE5" s="68"/>
      <c r="BF5" s="3"/>
      <c r="BG5" s="3"/>
    </row>
    <row r="6" spans="1:59" ht="18" customHeight="1">
      <c r="A6" s="158" t="s">
        <v>14</v>
      </c>
      <c r="B6" s="158" t="s">
        <v>13</v>
      </c>
      <c r="C6" s="158" t="s">
        <v>34</v>
      </c>
      <c r="D6" s="158" t="s">
        <v>4</v>
      </c>
      <c r="E6" s="158" t="s">
        <v>18</v>
      </c>
      <c r="F6" s="158" t="s">
        <v>28</v>
      </c>
      <c r="G6" s="158" t="s">
        <v>29</v>
      </c>
      <c r="H6" s="168" t="s">
        <v>46</v>
      </c>
      <c r="I6" s="169"/>
      <c r="J6" s="170"/>
      <c r="K6" s="158" t="s">
        <v>47</v>
      </c>
      <c r="L6" s="165" t="s">
        <v>30</v>
      </c>
      <c r="M6" s="138" t="s">
        <v>15</v>
      </c>
      <c r="N6" s="155" t="s">
        <v>40</v>
      </c>
      <c r="O6" s="147" t="s">
        <v>6</v>
      </c>
      <c r="P6" s="148"/>
      <c r="Q6" s="148"/>
      <c r="R6" s="149"/>
      <c r="S6" s="159" t="s">
        <v>73</v>
      </c>
      <c r="T6" s="160"/>
      <c r="U6" s="160"/>
      <c r="V6" s="160"/>
      <c r="W6" s="160"/>
      <c r="X6" s="160"/>
      <c r="Y6" s="160"/>
      <c r="Z6" s="160"/>
      <c r="AA6" s="160"/>
      <c r="AB6" s="161"/>
      <c r="AC6" s="142" t="s">
        <v>52</v>
      </c>
      <c r="AD6" s="143"/>
      <c r="AE6" s="143"/>
      <c r="AF6" s="143"/>
      <c r="AG6" s="143"/>
      <c r="AH6" s="143"/>
      <c r="AI6" s="143"/>
      <c r="AJ6" s="143"/>
      <c r="AK6" s="144"/>
      <c r="AL6" s="162" t="s">
        <v>2</v>
      </c>
      <c r="AM6" s="163"/>
      <c r="AN6" s="163"/>
      <c r="AO6" s="163"/>
      <c r="AP6" s="163"/>
      <c r="AQ6" s="163"/>
      <c r="AR6" s="163"/>
      <c r="AS6" s="163"/>
      <c r="AT6" s="164"/>
      <c r="AU6" s="138" t="s">
        <v>32</v>
      </c>
      <c r="AV6" s="135" t="s">
        <v>59</v>
      </c>
      <c r="AW6" s="153" t="s">
        <v>36</v>
      </c>
      <c r="AX6" s="154" t="s">
        <v>17</v>
      </c>
      <c r="AY6" s="154" t="s">
        <v>16</v>
      </c>
      <c r="AZ6" s="154" t="s">
        <v>19</v>
      </c>
      <c r="BA6" s="152" t="s">
        <v>3</v>
      </c>
      <c r="BB6" s="46"/>
      <c r="BC6" s="3"/>
      <c r="BD6" s="109"/>
      <c r="BE6" s="68"/>
      <c r="BF6" s="3"/>
      <c r="BG6" s="3"/>
    </row>
    <row r="7" spans="1:59" ht="42" customHeight="1">
      <c r="A7" s="158"/>
      <c r="B7" s="158"/>
      <c r="C7" s="158"/>
      <c r="D7" s="158"/>
      <c r="E7" s="158"/>
      <c r="F7" s="158"/>
      <c r="G7" s="158"/>
      <c r="H7" s="145" t="s">
        <v>48</v>
      </c>
      <c r="I7" s="145" t="s">
        <v>49</v>
      </c>
      <c r="J7" s="145" t="s">
        <v>50</v>
      </c>
      <c r="K7" s="158"/>
      <c r="L7" s="166"/>
      <c r="M7" s="139"/>
      <c r="N7" s="156"/>
      <c r="O7" s="141" t="s">
        <v>57</v>
      </c>
      <c r="P7" s="133"/>
      <c r="Q7" s="79" t="s">
        <v>56</v>
      </c>
      <c r="R7" s="150" t="s">
        <v>53</v>
      </c>
      <c r="S7" s="141" t="s">
        <v>37</v>
      </c>
      <c r="T7" s="133"/>
      <c r="U7" s="133"/>
      <c r="V7" s="133"/>
      <c r="W7" s="133"/>
      <c r="X7" s="133"/>
      <c r="Y7" s="133"/>
      <c r="Z7" s="133"/>
      <c r="AA7" s="133" t="s">
        <v>9</v>
      </c>
      <c r="AB7" s="134"/>
      <c r="AC7" s="141" t="s">
        <v>37</v>
      </c>
      <c r="AD7" s="133"/>
      <c r="AE7" s="133"/>
      <c r="AF7" s="133"/>
      <c r="AG7" s="133"/>
      <c r="AH7" s="133"/>
      <c r="AI7" s="133"/>
      <c r="AJ7" s="133"/>
      <c r="AK7" s="101" t="s">
        <v>51</v>
      </c>
      <c r="AL7" s="141" t="s">
        <v>37</v>
      </c>
      <c r="AM7" s="133"/>
      <c r="AN7" s="133"/>
      <c r="AO7" s="133"/>
      <c r="AP7" s="133"/>
      <c r="AQ7" s="133"/>
      <c r="AR7" s="133"/>
      <c r="AS7" s="133"/>
      <c r="AT7" s="77" t="s">
        <v>31</v>
      </c>
      <c r="AU7" s="139"/>
      <c r="AV7" s="136"/>
      <c r="AW7" s="153"/>
      <c r="AX7" s="154"/>
      <c r="AY7" s="154"/>
      <c r="AZ7" s="154"/>
      <c r="BA7" s="152"/>
      <c r="BB7" s="46"/>
      <c r="BC7" s="3"/>
      <c r="BD7" s="109"/>
      <c r="BE7" s="68"/>
      <c r="BF7" s="3"/>
      <c r="BG7" s="3"/>
    </row>
    <row r="8" spans="1:67" ht="15" customHeight="1">
      <c r="A8" s="158"/>
      <c r="B8" s="158"/>
      <c r="C8" s="158"/>
      <c r="D8" s="158"/>
      <c r="E8" s="158"/>
      <c r="F8" s="158"/>
      <c r="G8" s="158"/>
      <c r="H8" s="146"/>
      <c r="I8" s="146"/>
      <c r="J8" s="146"/>
      <c r="K8" s="158"/>
      <c r="L8" s="167"/>
      <c r="M8" s="140"/>
      <c r="N8" s="157"/>
      <c r="O8" s="33" t="s">
        <v>8</v>
      </c>
      <c r="P8" s="71" t="s">
        <v>7</v>
      </c>
      <c r="Q8" s="71"/>
      <c r="R8" s="151"/>
      <c r="S8" s="124" t="s">
        <v>72</v>
      </c>
      <c r="T8" s="124" t="s">
        <v>38</v>
      </c>
      <c r="U8" s="124" t="s">
        <v>39</v>
      </c>
      <c r="V8" s="124" t="s">
        <v>72</v>
      </c>
      <c r="W8" s="124" t="s">
        <v>38</v>
      </c>
      <c r="X8" s="124" t="s">
        <v>39</v>
      </c>
      <c r="Y8" s="72" t="s">
        <v>38</v>
      </c>
      <c r="Z8" s="73" t="s">
        <v>39</v>
      </c>
      <c r="AA8" s="71" t="s">
        <v>8</v>
      </c>
      <c r="AB8" s="34" t="s">
        <v>7</v>
      </c>
      <c r="AC8" s="71" t="s">
        <v>72</v>
      </c>
      <c r="AD8" s="71" t="s">
        <v>38</v>
      </c>
      <c r="AE8" s="71" t="s">
        <v>39</v>
      </c>
      <c r="AF8" s="71" t="s">
        <v>72</v>
      </c>
      <c r="AG8" s="71" t="s">
        <v>38</v>
      </c>
      <c r="AH8" s="71" t="s">
        <v>39</v>
      </c>
      <c r="AI8" s="72" t="s">
        <v>38</v>
      </c>
      <c r="AJ8" s="73" t="s">
        <v>39</v>
      </c>
      <c r="AK8" s="34" t="s">
        <v>7</v>
      </c>
      <c r="AL8" s="71" t="s">
        <v>72</v>
      </c>
      <c r="AM8" s="71" t="s">
        <v>38</v>
      </c>
      <c r="AN8" s="71" t="s">
        <v>39</v>
      </c>
      <c r="AO8" s="71" t="s">
        <v>72</v>
      </c>
      <c r="AP8" s="71" t="s">
        <v>38</v>
      </c>
      <c r="AQ8" s="71" t="s">
        <v>39</v>
      </c>
      <c r="AR8" s="72" t="s">
        <v>38</v>
      </c>
      <c r="AS8" s="73" t="s">
        <v>39</v>
      </c>
      <c r="AT8" s="34" t="s">
        <v>7</v>
      </c>
      <c r="AU8" s="140"/>
      <c r="AV8" s="137"/>
      <c r="AW8" s="153"/>
      <c r="AX8" s="154"/>
      <c r="AY8" s="154"/>
      <c r="AZ8" s="154"/>
      <c r="BA8" s="152"/>
      <c r="BB8" s="46"/>
      <c r="BC8" s="37"/>
      <c r="BD8" s="109"/>
      <c r="BE8" s="68"/>
      <c r="BF8" s="37"/>
      <c r="BG8" s="37"/>
      <c r="BH8" s="37"/>
      <c r="BI8" s="37"/>
      <c r="BJ8" s="37"/>
      <c r="BK8" s="37"/>
      <c r="BL8" s="37"/>
      <c r="BM8" s="37"/>
      <c r="BN8" s="37"/>
      <c r="BO8" s="37"/>
    </row>
    <row r="9" spans="1:67" ht="12.75">
      <c r="A9" s="28">
        <v>1</v>
      </c>
      <c r="B9" s="31"/>
      <c r="C9" s="17">
        <v>30</v>
      </c>
      <c r="D9" s="18" t="s">
        <v>123</v>
      </c>
      <c r="E9" s="21"/>
      <c r="F9" s="21"/>
      <c r="G9" s="21" t="s">
        <v>124</v>
      </c>
      <c r="H9" s="96">
        <v>2012</v>
      </c>
      <c r="I9" s="96">
        <v>2012</v>
      </c>
      <c r="J9" s="96">
        <v>2011</v>
      </c>
      <c r="K9" s="97">
        <f>VLOOKUP(H9,Letnice!$A$2:$B$7,2,FALSE)+VLOOKUP(I9,Letnice!$A$2:$B$7,2,FALSE)+VLOOKUP(J9,Letnice!$A$2:$B$7,2,FALSE)</f>
        <v>31</v>
      </c>
      <c r="L9" s="98">
        <f>VLOOKUP(K9,Letnice!$A$16:$B$31,2,FALSE)</f>
        <v>1001</v>
      </c>
      <c r="M9" s="25">
        <v>0.42569444444444443</v>
      </c>
      <c r="N9" s="78"/>
      <c r="O9" s="24">
        <v>18.78</v>
      </c>
      <c r="P9" s="11">
        <v>0</v>
      </c>
      <c r="Q9" s="25"/>
      <c r="R9" s="78">
        <v>0</v>
      </c>
      <c r="S9" s="129">
        <v>10</v>
      </c>
      <c r="T9" s="130">
        <v>16</v>
      </c>
      <c r="U9" s="131">
        <v>12</v>
      </c>
      <c r="V9" s="129">
        <v>10</v>
      </c>
      <c r="W9" s="130">
        <v>19</v>
      </c>
      <c r="X9" s="131">
        <v>0</v>
      </c>
      <c r="Y9" s="74">
        <f aca="true" t="shared" si="0" ref="Y9:Y16">ROUNDDOWN(((V9*3600+W9*60+X9)-(S9*3600+T9*60+U9))/60,0)</f>
        <v>2</v>
      </c>
      <c r="Z9" s="75">
        <f aca="true" t="shared" si="1" ref="Z9:Z16">MOD((V9*3600+W9*60+X9)-(S9*3600+T9*60+U9),60)</f>
        <v>48</v>
      </c>
      <c r="AA9" s="24">
        <v>19.49</v>
      </c>
      <c r="AB9" s="11">
        <v>0</v>
      </c>
      <c r="AC9" s="129">
        <v>10</v>
      </c>
      <c r="AD9" s="130">
        <v>20</v>
      </c>
      <c r="AE9" s="131">
        <v>20</v>
      </c>
      <c r="AF9" s="129">
        <v>10</v>
      </c>
      <c r="AG9" s="130">
        <v>22</v>
      </c>
      <c r="AH9" s="131">
        <v>7</v>
      </c>
      <c r="AI9" s="74">
        <f aca="true" t="shared" si="2" ref="AI9:AI16">ROUNDDOWN(((AF9*3600+AG9*60+AH9)-(AC9*3600+AD9*60+AE9))/60,0)</f>
        <v>1</v>
      </c>
      <c r="AJ9" s="75">
        <f aca="true" t="shared" si="3" ref="AJ9:AJ16">MOD((AF9*3600+AG9*60+AH9)-(AC9*3600+AD9*60+AE9),60)</f>
        <v>47</v>
      </c>
      <c r="AK9" s="11">
        <v>0</v>
      </c>
      <c r="AL9" s="129">
        <v>10</v>
      </c>
      <c r="AM9" s="130">
        <v>25</v>
      </c>
      <c r="AN9" s="131">
        <v>50</v>
      </c>
      <c r="AO9" s="129">
        <v>10</v>
      </c>
      <c r="AP9" s="130">
        <v>28</v>
      </c>
      <c r="AQ9" s="131">
        <v>35</v>
      </c>
      <c r="AR9" s="74">
        <f aca="true" t="shared" si="4" ref="AR9:AR16">ROUNDDOWN(((AO9*3600+AP9*60+AQ9)-(AL9*3600+AM9*60+AN9))/60,0)</f>
        <v>2</v>
      </c>
      <c r="AS9" s="75">
        <f aca="true" t="shared" si="5" ref="AS9:AS16">MOD((AO9*3600+AP9*60+AQ9)-(AL9*3600+AM9*60+AN9),60)</f>
        <v>45</v>
      </c>
      <c r="AT9" s="11">
        <v>0</v>
      </c>
      <c r="AU9" s="25">
        <v>0.43755787037037036</v>
      </c>
      <c r="AV9" s="113"/>
      <c r="AW9" s="25">
        <f aca="true" t="shared" si="6" ref="AW9:AW16">TIME(,Y9+AI9+AR9,AJ9+Z9+AS9)</f>
        <v>0.005092592592592593</v>
      </c>
      <c r="AX9" s="15">
        <f aca="true" t="shared" si="7" ref="AX9:AX16">AU9-M9-AW9</f>
        <v>0.006770833333333337</v>
      </c>
      <c r="AY9" s="29">
        <f aca="true" t="shared" si="8" ref="AY9:AY16">((((HOUR(AX9))*3600)+((MINUTE(AX9))*60)+(SECOND(AX9)))*2)/60</f>
        <v>19.5</v>
      </c>
      <c r="AZ9" s="29">
        <f aca="true" t="shared" si="9" ref="AZ9:AZ16">O9+P9+AA9+AB9+AK9+AT9+AY9+N9+R9+AV9</f>
        <v>57.769999999999996</v>
      </c>
      <c r="BA9" s="7">
        <f aca="true" t="shared" si="10" ref="BA9:BA16">L9-AZ9</f>
        <v>943.23</v>
      </c>
      <c r="BB9" s="103"/>
      <c r="BC9" s="106"/>
      <c r="BD9" s="109"/>
      <c r="BE9" s="68"/>
      <c r="BF9" s="37"/>
      <c r="BG9" s="37"/>
      <c r="BH9" s="37"/>
      <c r="BI9" s="37"/>
      <c r="BJ9" s="37"/>
      <c r="BK9" s="37"/>
      <c r="BL9" s="37"/>
      <c r="BM9" s="37"/>
      <c r="BN9" s="37"/>
      <c r="BO9" s="37"/>
    </row>
    <row r="10" spans="1:67" ht="12.75">
      <c r="A10" s="28">
        <v>2</v>
      </c>
      <c r="B10" s="31"/>
      <c r="C10" s="17">
        <v>31</v>
      </c>
      <c r="D10" s="18" t="s">
        <v>115</v>
      </c>
      <c r="E10" s="21"/>
      <c r="F10" s="21"/>
      <c r="G10" s="21" t="s">
        <v>116</v>
      </c>
      <c r="H10" s="96">
        <v>2011</v>
      </c>
      <c r="I10" s="96">
        <v>2013</v>
      </c>
      <c r="J10" s="96">
        <v>2011</v>
      </c>
      <c r="K10" s="97">
        <f>VLOOKUP(H10,Letnice!$A$2:$B$7,2,FALSE)+VLOOKUP(I10,Letnice!$A$2:$B$7,2,FALSE)+VLOOKUP(J10,Letnice!$A$2:$B$7,2,FALSE)</f>
        <v>31</v>
      </c>
      <c r="L10" s="98">
        <f>VLOOKUP(K10,Letnice!$A$16:$B$31,2,FALSE)</f>
        <v>1001</v>
      </c>
      <c r="M10" s="25">
        <v>0.4270833333333333</v>
      </c>
      <c r="N10" s="78"/>
      <c r="O10" s="24">
        <v>24.62</v>
      </c>
      <c r="P10" s="11">
        <v>4</v>
      </c>
      <c r="Q10" s="25"/>
      <c r="R10" s="78">
        <v>0</v>
      </c>
      <c r="S10" s="129">
        <v>10</v>
      </c>
      <c r="T10" s="130">
        <v>18</v>
      </c>
      <c r="U10" s="131">
        <v>26</v>
      </c>
      <c r="V10" s="129">
        <v>10</v>
      </c>
      <c r="W10" s="130">
        <v>20</v>
      </c>
      <c r="X10" s="131">
        <v>44</v>
      </c>
      <c r="Y10" s="74">
        <f t="shared" si="0"/>
        <v>2</v>
      </c>
      <c r="Z10" s="75">
        <f t="shared" si="1"/>
        <v>18</v>
      </c>
      <c r="AA10" s="24">
        <v>18.95</v>
      </c>
      <c r="AB10" s="11">
        <v>0</v>
      </c>
      <c r="AC10" s="129">
        <v>10</v>
      </c>
      <c r="AD10" s="130">
        <v>21</v>
      </c>
      <c r="AE10" s="131">
        <v>50</v>
      </c>
      <c r="AF10" s="129">
        <v>10</v>
      </c>
      <c r="AG10" s="130">
        <v>23</v>
      </c>
      <c r="AH10" s="131">
        <v>43</v>
      </c>
      <c r="AI10" s="74">
        <f t="shared" si="2"/>
        <v>1</v>
      </c>
      <c r="AJ10" s="75">
        <f t="shared" si="3"/>
        <v>53</v>
      </c>
      <c r="AK10" s="11">
        <v>0</v>
      </c>
      <c r="AL10" s="129">
        <v>10</v>
      </c>
      <c r="AM10" s="130">
        <v>26</v>
      </c>
      <c r="AN10" s="131">
        <v>35</v>
      </c>
      <c r="AO10" s="129">
        <v>10</v>
      </c>
      <c r="AP10" s="130">
        <v>29</v>
      </c>
      <c r="AQ10" s="131">
        <v>10</v>
      </c>
      <c r="AR10" s="74">
        <f t="shared" si="4"/>
        <v>2</v>
      </c>
      <c r="AS10" s="75">
        <f t="shared" si="5"/>
        <v>35</v>
      </c>
      <c r="AT10" s="11">
        <v>0</v>
      </c>
      <c r="AU10" s="25">
        <v>0.43812500000000004</v>
      </c>
      <c r="AV10" s="113"/>
      <c r="AW10" s="25">
        <f t="shared" si="6"/>
        <v>0.004699074074074074</v>
      </c>
      <c r="AX10" s="15">
        <f t="shared" si="7"/>
        <v>0.006342592592592653</v>
      </c>
      <c r="AY10" s="29">
        <f t="shared" si="8"/>
        <v>18.266666666666666</v>
      </c>
      <c r="AZ10" s="29">
        <f t="shared" si="9"/>
        <v>65.83666666666667</v>
      </c>
      <c r="BA10" s="7">
        <f t="shared" si="10"/>
        <v>935.1633333333333</v>
      </c>
      <c r="BB10" s="103"/>
      <c r="BC10" s="106"/>
      <c r="BD10" s="109"/>
      <c r="BE10" s="68"/>
      <c r="BF10" s="37"/>
      <c r="BG10" s="37"/>
      <c r="BH10" s="37"/>
      <c r="BI10" s="37"/>
      <c r="BJ10" s="37"/>
      <c r="BK10" s="37"/>
      <c r="BL10" s="37"/>
      <c r="BM10" s="37"/>
      <c r="BN10" s="37"/>
      <c r="BO10" s="37"/>
    </row>
    <row r="11" spans="1:67" ht="12.75">
      <c r="A11" s="28">
        <v>3</v>
      </c>
      <c r="B11" s="31"/>
      <c r="C11" s="17">
        <v>41</v>
      </c>
      <c r="D11" s="18" t="s">
        <v>108</v>
      </c>
      <c r="E11" s="21"/>
      <c r="F11" s="21"/>
      <c r="G11" s="21" t="s">
        <v>145</v>
      </c>
      <c r="H11" s="96">
        <v>2012</v>
      </c>
      <c r="I11" s="96">
        <v>2011</v>
      </c>
      <c r="J11" s="96">
        <v>2014</v>
      </c>
      <c r="K11" s="97">
        <f>VLOOKUP(H11,Letnice!$A$2:$B$7,2,FALSE)+VLOOKUP(I11,Letnice!$A$2:$B$7,2,FALSE)+VLOOKUP(J11,Letnice!$A$2:$B$7,2,FALSE)</f>
        <v>29</v>
      </c>
      <c r="L11" s="98">
        <f>VLOOKUP(K11,Letnice!$A$16:$B$31,2,FALSE)</f>
        <v>1002</v>
      </c>
      <c r="M11" s="25">
        <v>0.44097222222222227</v>
      </c>
      <c r="N11" s="78"/>
      <c r="O11" s="24">
        <v>21.74</v>
      </c>
      <c r="P11" s="11">
        <v>0</v>
      </c>
      <c r="Q11" s="25"/>
      <c r="R11" s="78">
        <v>0</v>
      </c>
      <c r="S11" s="129">
        <v>10</v>
      </c>
      <c r="T11" s="130">
        <v>38</v>
      </c>
      <c r="U11" s="131">
        <v>28</v>
      </c>
      <c r="V11" s="129">
        <v>10</v>
      </c>
      <c r="W11" s="130">
        <v>41</v>
      </c>
      <c r="X11" s="131">
        <v>58</v>
      </c>
      <c r="Y11" s="74">
        <f t="shared" si="0"/>
        <v>3</v>
      </c>
      <c r="Z11" s="75">
        <f t="shared" si="1"/>
        <v>30</v>
      </c>
      <c r="AA11" s="24">
        <v>28.7</v>
      </c>
      <c r="AB11" s="11">
        <v>10</v>
      </c>
      <c r="AC11" s="129">
        <v>10</v>
      </c>
      <c r="AD11" s="130">
        <v>43</v>
      </c>
      <c r="AE11" s="131">
        <v>0</v>
      </c>
      <c r="AF11" s="129">
        <v>10</v>
      </c>
      <c r="AG11" s="130">
        <v>45</v>
      </c>
      <c r="AH11" s="131">
        <v>22</v>
      </c>
      <c r="AI11" s="74">
        <f t="shared" si="2"/>
        <v>2</v>
      </c>
      <c r="AJ11" s="75">
        <f t="shared" si="3"/>
        <v>22</v>
      </c>
      <c r="AK11" s="11">
        <v>0</v>
      </c>
      <c r="AL11" s="129">
        <v>10</v>
      </c>
      <c r="AM11" s="130">
        <v>48</v>
      </c>
      <c r="AN11" s="131">
        <v>0</v>
      </c>
      <c r="AO11" s="129">
        <v>10</v>
      </c>
      <c r="AP11" s="130">
        <v>50</v>
      </c>
      <c r="AQ11" s="131">
        <v>25</v>
      </c>
      <c r="AR11" s="74">
        <f t="shared" si="4"/>
        <v>2</v>
      </c>
      <c r="AS11" s="75">
        <f t="shared" si="5"/>
        <v>25</v>
      </c>
      <c r="AT11" s="11">
        <v>0</v>
      </c>
      <c r="AU11" s="25">
        <v>0.45327546296296295</v>
      </c>
      <c r="AV11" s="113"/>
      <c r="AW11" s="25">
        <f t="shared" si="6"/>
        <v>0.005752314814814814</v>
      </c>
      <c r="AX11" s="15">
        <f t="shared" si="7"/>
        <v>0.00655092592592587</v>
      </c>
      <c r="AY11" s="29">
        <f t="shared" si="8"/>
        <v>18.866666666666667</v>
      </c>
      <c r="AZ11" s="29">
        <f t="shared" si="9"/>
        <v>79.30666666666667</v>
      </c>
      <c r="BA11" s="7">
        <f t="shared" si="10"/>
        <v>922.6933333333334</v>
      </c>
      <c r="BB11" s="103"/>
      <c r="BC11" s="106"/>
      <c r="BD11" s="109"/>
      <c r="BE11" s="68"/>
      <c r="BF11" s="37"/>
      <c r="BG11" s="37"/>
      <c r="BH11" s="37"/>
      <c r="BI11" s="37"/>
      <c r="BJ11" s="37"/>
      <c r="BK11" s="37"/>
      <c r="BL11" s="37"/>
      <c r="BM11" s="37"/>
      <c r="BN11" s="37"/>
      <c r="BO11" s="37"/>
    </row>
    <row r="12" spans="1:67" ht="12.75">
      <c r="A12" s="28">
        <v>4</v>
      </c>
      <c r="B12" s="31"/>
      <c r="C12" s="17">
        <v>24</v>
      </c>
      <c r="D12" s="18" t="s">
        <v>95</v>
      </c>
      <c r="E12" s="21"/>
      <c r="F12" s="21"/>
      <c r="G12" s="21" t="s">
        <v>104</v>
      </c>
      <c r="H12" s="96">
        <v>2012</v>
      </c>
      <c r="I12" s="96">
        <v>2011</v>
      </c>
      <c r="J12" s="96">
        <v>2014</v>
      </c>
      <c r="K12" s="97">
        <f>VLOOKUP(H12,Letnice!$A$2:$B$7,2,FALSE)+VLOOKUP(I12,Letnice!$A$2:$B$7,2,FALSE)+VLOOKUP(J12,Letnice!$A$2:$B$7,2,FALSE)</f>
        <v>29</v>
      </c>
      <c r="L12" s="98">
        <f>VLOOKUP(K12,Letnice!$A$16:$B$31,2,FALSE)</f>
        <v>1002</v>
      </c>
      <c r="M12" s="25">
        <v>0.4159722222222222</v>
      </c>
      <c r="N12" s="78"/>
      <c r="O12" s="24">
        <v>21.55</v>
      </c>
      <c r="P12" s="11">
        <v>6</v>
      </c>
      <c r="Q12" s="25"/>
      <c r="R12" s="78">
        <v>0</v>
      </c>
      <c r="S12" s="129">
        <v>10</v>
      </c>
      <c r="T12" s="130">
        <v>2</v>
      </c>
      <c r="U12" s="131">
        <v>37</v>
      </c>
      <c r="V12" s="129">
        <v>10</v>
      </c>
      <c r="W12" s="130">
        <v>5</v>
      </c>
      <c r="X12" s="131">
        <v>45</v>
      </c>
      <c r="Y12" s="74">
        <f t="shared" si="0"/>
        <v>3</v>
      </c>
      <c r="Z12" s="75">
        <f t="shared" si="1"/>
        <v>8</v>
      </c>
      <c r="AA12" s="24">
        <v>21.56</v>
      </c>
      <c r="AB12" s="11">
        <v>10</v>
      </c>
      <c r="AC12" s="129">
        <v>10</v>
      </c>
      <c r="AD12" s="130">
        <v>7</v>
      </c>
      <c r="AE12" s="131">
        <v>15</v>
      </c>
      <c r="AF12" s="129">
        <v>10</v>
      </c>
      <c r="AG12" s="130">
        <v>10</v>
      </c>
      <c r="AH12" s="131">
        <v>13</v>
      </c>
      <c r="AI12" s="74">
        <f t="shared" si="2"/>
        <v>2</v>
      </c>
      <c r="AJ12" s="75">
        <f t="shared" si="3"/>
        <v>58</v>
      </c>
      <c r="AK12" s="11">
        <v>0</v>
      </c>
      <c r="AL12" s="129">
        <v>10</v>
      </c>
      <c r="AM12" s="130">
        <v>13</v>
      </c>
      <c r="AN12" s="131">
        <v>30</v>
      </c>
      <c r="AO12" s="129">
        <v>10</v>
      </c>
      <c r="AP12" s="130">
        <v>17</v>
      </c>
      <c r="AQ12" s="131">
        <v>25</v>
      </c>
      <c r="AR12" s="74">
        <f t="shared" si="4"/>
        <v>3</v>
      </c>
      <c r="AS12" s="75">
        <f t="shared" si="5"/>
        <v>55</v>
      </c>
      <c r="AT12" s="11">
        <v>2</v>
      </c>
      <c r="AU12" s="25">
        <v>0.43009259259259264</v>
      </c>
      <c r="AV12" s="113"/>
      <c r="AW12" s="25">
        <f t="shared" si="6"/>
        <v>0.006956018518518518</v>
      </c>
      <c r="AX12" s="15">
        <f t="shared" si="7"/>
        <v>0.007164351851851932</v>
      </c>
      <c r="AY12" s="29">
        <f t="shared" si="8"/>
        <v>20.633333333333333</v>
      </c>
      <c r="AZ12" s="29">
        <f t="shared" si="9"/>
        <v>81.74333333333334</v>
      </c>
      <c r="BA12" s="7">
        <f t="shared" si="10"/>
        <v>920.2566666666667</v>
      </c>
      <c r="BB12" s="103"/>
      <c r="BC12" s="106"/>
      <c r="BD12" s="109"/>
      <c r="BE12" s="68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spans="1:67" ht="12.75">
      <c r="A13" s="28">
        <v>5</v>
      </c>
      <c r="B13" s="31"/>
      <c r="C13" s="17">
        <v>15</v>
      </c>
      <c r="D13" s="18" t="s">
        <v>87</v>
      </c>
      <c r="E13" s="21"/>
      <c r="F13" s="21"/>
      <c r="G13" s="21" t="s">
        <v>89</v>
      </c>
      <c r="H13" s="96">
        <v>2014</v>
      </c>
      <c r="I13" s="96">
        <v>2016</v>
      </c>
      <c r="J13" s="96">
        <v>2015</v>
      </c>
      <c r="K13" s="97">
        <f>VLOOKUP(H13,Letnice!$A$2:$B$7,2,FALSE)+VLOOKUP(I13,Letnice!$A$2:$B$7,2,FALSE)+VLOOKUP(J13,Letnice!$A$2:$B$7,2,FALSE)</f>
        <v>21</v>
      </c>
      <c r="L13" s="98">
        <f>VLOOKUP(K13,Letnice!$A$16:$B$31,2,FALSE)</f>
        <v>1005</v>
      </c>
      <c r="M13" s="25">
        <v>0.4048611111111111</v>
      </c>
      <c r="N13" s="78"/>
      <c r="O13" s="24">
        <v>42.47</v>
      </c>
      <c r="P13" s="11">
        <v>0</v>
      </c>
      <c r="Q13" s="25"/>
      <c r="R13" s="78">
        <v>0</v>
      </c>
      <c r="S13" s="129">
        <v>9</v>
      </c>
      <c r="T13" s="130">
        <v>46</v>
      </c>
      <c r="U13" s="131">
        <v>50</v>
      </c>
      <c r="V13" s="129">
        <v>9</v>
      </c>
      <c r="W13" s="130">
        <v>50</v>
      </c>
      <c r="X13" s="131">
        <v>40</v>
      </c>
      <c r="Y13" s="74">
        <f t="shared" si="0"/>
        <v>3</v>
      </c>
      <c r="Z13" s="75">
        <f t="shared" si="1"/>
        <v>50</v>
      </c>
      <c r="AA13" s="24">
        <v>25.05</v>
      </c>
      <c r="AB13" s="11">
        <v>5</v>
      </c>
      <c r="AC13" s="129">
        <v>9</v>
      </c>
      <c r="AD13" s="130">
        <v>51</v>
      </c>
      <c r="AE13" s="131">
        <v>47</v>
      </c>
      <c r="AF13" s="129">
        <v>9</v>
      </c>
      <c r="AG13" s="130">
        <v>53</v>
      </c>
      <c r="AH13" s="131">
        <v>23</v>
      </c>
      <c r="AI13" s="74">
        <f t="shared" si="2"/>
        <v>1</v>
      </c>
      <c r="AJ13" s="75">
        <f t="shared" si="3"/>
        <v>36</v>
      </c>
      <c r="AK13" s="11">
        <v>0</v>
      </c>
      <c r="AL13" s="129">
        <v>9</v>
      </c>
      <c r="AM13" s="130">
        <v>56</v>
      </c>
      <c r="AN13" s="131">
        <v>30</v>
      </c>
      <c r="AO13" s="129">
        <v>10</v>
      </c>
      <c r="AP13" s="130">
        <v>0</v>
      </c>
      <c r="AQ13" s="131">
        <v>35</v>
      </c>
      <c r="AR13" s="74">
        <f t="shared" si="4"/>
        <v>4</v>
      </c>
      <c r="AS13" s="75">
        <f t="shared" si="5"/>
        <v>5</v>
      </c>
      <c r="AT13" s="11">
        <v>0</v>
      </c>
      <c r="AU13" s="25">
        <v>0.4182986111111111</v>
      </c>
      <c r="AV13" s="113"/>
      <c r="AW13" s="25">
        <f t="shared" si="6"/>
        <v>0.006608796296296296</v>
      </c>
      <c r="AX13" s="15">
        <f t="shared" si="7"/>
        <v>0.006828703703703695</v>
      </c>
      <c r="AY13" s="29">
        <f t="shared" si="8"/>
        <v>19.666666666666668</v>
      </c>
      <c r="AZ13" s="29">
        <f t="shared" si="9"/>
        <v>92.18666666666667</v>
      </c>
      <c r="BA13" s="7">
        <f t="shared" si="10"/>
        <v>912.8133333333333</v>
      </c>
      <c r="BB13" s="103"/>
      <c r="BC13" s="106"/>
      <c r="BD13" s="109"/>
      <c r="BE13" s="68"/>
      <c r="BF13" s="37"/>
      <c r="BG13" s="37"/>
      <c r="BH13" s="37"/>
      <c r="BI13" s="37"/>
      <c r="BJ13" s="37"/>
      <c r="BK13" s="37"/>
      <c r="BL13" s="37"/>
      <c r="BM13" s="37"/>
      <c r="BN13" s="37"/>
      <c r="BO13" s="37"/>
    </row>
    <row r="14" spans="1:67" ht="12.75">
      <c r="A14" s="28">
        <v>6</v>
      </c>
      <c r="B14" s="31"/>
      <c r="C14" s="17">
        <v>23</v>
      </c>
      <c r="D14" s="18" t="s">
        <v>98</v>
      </c>
      <c r="E14" s="21"/>
      <c r="F14" s="21"/>
      <c r="G14" s="21" t="s">
        <v>99</v>
      </c>
      <c r="H14" s="96">
        <v>2014</v>
      </c>
      <c r="I14" s="96">
        <v>2011</v>
      </c>
      <c r="J14" s="96">
        <v>2015</v>
      </c>
      <c r="K14" s="97">
        <f>VLOOKUP(H14,Letnice!$A$2:$B$7,2,FALSE)+VLOOKUP(I14,Letnice!$A$2:$B$7,2,FALSE)+VLOOKUP(J14,Letnice!$A$2:$B$7,2,FALSE)</f>
        <v>26</v>
      </c>
      <c r="L14" s="98">
        <f>VLOOKUP(K14,Letnice!$A$16:$B$31,2,FALSE)</f>
        <v>1003</v>
      </c>
      <c r="M14" s="25">
        <v>0.4145833333333333</v>
      </c>
      <c r="N14" s="78"/>
      <c r="O14" s="24">
        <v>26.41</v>
      </c>
      <c r="P14" s="11">
        <v>5</v>
      </c>
      <c r="Q14" s="25"/>
      <c r="R14" s="78">
        <v>0</v>
      </c>
      <c r="S14" s="129">
        <v>10</v>
      </c>
      <c r="T14" s="130">
        <v>0</v>
      </c>
      <c r="U14" s="131">
        <v>32</v>
      </c>
      <c r="V14" s="129">
        <v>10</v>
      </c>
      <c r="W14" s="130">
        <v>3</v>
      </c>
      <c r="X14" s="131">
        <v>50</v>
      </c>
      <c r="Y14" s="74">
        <f t="shared" si="0"/>
        <v>3</v>
      </c>
      <c r="Z14" s="75">
        <f t="shared" si="1"/>
        <v>18</v>
      </c>
      <c r="AA14" s="24">
        <v>27.41</v>
      </c>
      <c r="AB14" s="11">
        <v>10</v>
      </c>
      <c r="AC14" s="129">
        <v>10</v>
      </c>
      <c r="AD14" s="130">
        <v>7</v>
      </c>
      <c r="AE14" s="131">
        <v>0</v>
      </c>
      <c r="AF14" s="129">
        <v>10</v>
      </c>
      <c r="AG14" s="130">
        <v>8</v>
      </c>
      <c r="AH14" s="131">
        <v>53</v>
      </c>
      <c r="AI14" s="74">
        <f t="shared" si="2"/>
        <v>1</v>
      </c>
      <c r="AJ14" s="75">
        <f t="shared" si="3"/>
        <v>53</v>
      </c>
      <c r="AK14" s="11">
        <v>0</v>
      </c>
      <c r="AL14" s="129">
        <v>10</v>
      </c>
      <c r="AM14" s="130">
        <v>13</v>
      </c>
      <c r="AN14" s="131">
        <v>0</v>
      </c>
      <c r="AO14" s="129">
        <v>10</v>
      </c>
      <c r="AP14" s="130">
        <v>15</v>
      </c>
      <c r="AQ14" s="131">
        <v>45</v>
      </c>
      <c r="AR14" s="74">
        <f t="shared" si="4"/>
        <v>2</v>
      </c>
      <c r="AS14" s="75">
        <f t="shared" si="5"/>
        <v>45</v>
      </c>
      <c r="AT14" s="11">
        <v>0</v>
      </c>
      <c r="AU14" s="25">
        <v>0.4291319444444444</v>
      </c>
      <c r="AV14" s="113"/>
      <c r="AW14" s="25">
        <f t="shared" si="6"/>
        <v>0.005509259259259259</v>
      </c>
      <c r="AX14" s="15">
        <f t="shared" si="7"/>
        <v>0.00903935185185185</v>
      </c>
      <c r="AY14" s="29">
        <f t="shared" si="8"/>
        <v>26.033333333333335</v>
      </c>
      <c r="AZ14" s="29">
        <f t="shared" si="9"/>
        <v>94.85333333333332</v>
      </c>
      <c r="BA14" s="7">
        <f t="shared" si="10"/>
        <v>908.1466666666666</v>
      </c>
      <c r="BB14" s="103"/>
      <c r="BC14" s="106"/>
      <c r="BD14" s="109"/>
      <c r="BE14" s="68"/>
      <c r="BF14" s="37"/>
      <c r="BG14" s="37"/>
      <c r="BH14" s="37"/>
      <c r="BI14" s="37"/>
      <c r="BJ14" s="37"/>
      <c r="BK14" s="37"/>
      <c r="BL14" s="37"/>
      <c r="BM14" s="37"/>
      <c r="BN14" s="37"/>
      <c r="BO14" s="37"/>
    </row>
    <row r="15" spans="1:67" ht="12.75">
      <c r="A15" s="28">
        <v>7</v>
      </c>
      <c r="B15" s="31"/>
      <c r="C15" s="17">
        <v>43</v>
      </c>
      <c r="D15" s="18" t="s">
        <v>129</v>
      </c>
      <c r="E15" s="21"/>
      <c r="F15" s="21"/>
      <c r="G15" s="21" t="s">
        <v>137</v>
      </c>
      <c r="H15" s="96">
        <v>2015</v>
      </c>
      <c r="I15" s="96">
        <v>2015</v>
      </c>
      <c r="J15" s="96">
        <v>2016</v>
      </c>
      <c r="K15" s="97">
        <f>VLOOKUP(H15,Letnice!$A$2:$B$7,2,FALSE)+VLOOKUP(I15,Letnice!$A$2:$B$7,2,FALSE)+VLOOKUP(J15,Letnice!$A$2:$B$7,2,FALSE)</f>
        <v>20</v>
      </c>
      <c r="L15" s="98">
        <f>VLOOKUP(K15,Letnice!$A$16:$B$31,2,FALSE)</f>
        <v>1007</v>
      </c>
      <c r="M15" s="25">
        <v>0.44236111111111115</v>
      </c>
      <c r="N15" s="78"/>
      <c r="O15" s="24">
        <v>44.25</v>
      </c>
      <c r="P15" s="11">
        <v>2</v>
      </c>
      <c r="Q15" s="25"/>
      <c r="R15" s="78">
        <v>0</v>
      </c>
      <c r="S15" s="129">
        <v>10</v>
      </c>
      <c r="T15" s="130">
        <v>41</v>
      </c>
      <c r="U15" s="131">
        <v>7</v>
      </c>
      <c r="V15" s="129">
        <v>10</v>
      </c>
      <c r="W15" s="130">
        <v>44</v>
      </c>
      <c r="X15" s="131">
        <v>29</v>
      </c>
      <c r="Y15" s="74">
        <f t="shared" si="0"/>
        <v>3</v>
      </c>
      <c r="Z15" s="75">
        <f t="shared" si="1"/>
        <v>22</v>
      </c>
      <c r="AA15" s="24">
        <v>36.63</v>
      </c>
      <c r="AB15" s="11">
        <v>0</v>
      </c>
      <c r="AC15" s="129">
        <v>10</v>
      </c>
      <c r="AD15" s="130">
        <v>46</v>
      </c>
      <c r="AE15" s="131">
        <v>16</v>
      </c>
      <c r="AF15" s="129">
        <v>10</v>
      </c>
      <c r="AG15" s="130">
        <v>47</v>
      </c>
      <c r="AH15" s="131">
        <v>39</v>
      </c>
      <c r="AI15" s="74">
        <f t="shared" si="2"/>
        <v>1</v>
      </c>
      <c r="AJ15" s="75">
        <f t="shared" si="3"/>
        <v>23</v>
      </c>
      <c r="AK15" s="11">
        <v>0</v>
      </c>
      <c r="AL15" s="129">
        <v>10</v>
      </c>
      <c r="AM15" s="130">
        <v>51</v>
      </c>
      <c r="AN15" s="131">
        <v>50</v>
      </c>
      <c r="AO15" s="129">
        <v>10</v>
      </c>
      <c r="AP15" s="130">
        <v>53</v>
      </c>
      <c r="AQ15" s="131">
        <v>49</v>
      </c>
      <c r="AR15" s="74">
        <f t="shared" si="4"/>
        <v>1</v>
      </c>
      <c r="AS15" s="75">
        <f t="shared" si="5"/>
        <v>59</v>
      </c>
      <c r="AT15" s="11">
        <v>0</v>
      </c>
      <c r="AU15" s="25">
        <v>0.4554861111111111</v>
      </c>
      <c r="AV15" s="113"/>
      <c r="AW15" s="25">
        <f t="shared" si="6"/>
        <v>0.004675925925925926</v>
      </c>
      <c r="AX15" s="15">
        <f t="shared" si="7"/>
        <v>0.008449074074074015</v>
      </c>
      <c r="AY15" s="29">
        <f t="shared" si="8"/>
        <v>24.333333333333332</v>
      </c>
      <c r="AZ15" s="29">
        <f t="shared" si="9"/>
        <v>107.21333333333332</v>
      </c>
      <c r="BA15" s="7">
        <f t="shared" si="10"/>
        <v>899.7866666666666</v>
      </c>
      <c r="BB15" s="103"/>
      <c r="BC15" s="106"/>
      <c r="BD15" s="109"/>
      <c r="BE15" s="68"/>
      <c r="BF15" s="37"/>
      <c r="BG15" s="37"/>
      <c r="BH15" s="37"/>
      <c r="BI15" s="37"/>
      <c r="BJ15" s="37"/>
      <c r="BK15" s="37"/>
      <c r="BL15" s="37"/>
      <c r="BM15" s="37"/>
      <c r="BN15" s="37"/>
      <c r="BO15" s="37"/>
    </row>
    <row r="16" spans="1:67" ht="12.75">
      <c r="A16" s="28">
        <v>8</v>
      </c>
      <c r="B16" s="31"/>
      <c r="C16" s="17">
        <v>7</v>
      </c>
      <c r="D16" s="18" t="s">
        <v>68</v>
      </c>
      <c r="E16" s="21"/>
      <c r="F16" s="21"/>
      <c r="G16" s="21" t="s">
        <v>80</v>
      </c>
      <c r="H16" s="96">
        <v>2012</v>
      </c>
      <c r="I16" s="96">
        <v>2014</v>
      </c>
      <c r="J16" s="96">
        <v>2015</v>
      </c>
      <c r="K16" s="97">
        <f>VLOOKUP(H16,Letnice!$A$2:$B$7,2,FALSE)+VLOOKUP(I16,Letnice!$A$2:$B$7,2,FALSE)+VLOOKUP(J16,Letnice!$A$2:$B$7,2,FALSE)</f>
        <v>25</v>
      </c>
      <c r="L16" s="98">
        <f>VLOOKUP(K16,Letnice!$A$16:$B$31,2,FALSE)</f>
        <v>1003</v>
      </c>
      <c r="M16" s="25">
        <v>0.39375</v>
      </c>
      <c r="N16" s="78"/>
      <c r="O16" s="24">
        <v>32.55</v>
      </c>
      <c r="P16" s="11">
        <v>4</v>
      </c>
      <c r="Q16" s="25"/>
      <c r="R16" s="78">
        <v>0</v>
      </c>
      <c r="S16" s="129">
        <v>9</v>
      </c>
      <c r="T16" s="130">
        <v>31</v>
      </c>
      <c r="U16" s="131">
        <v>0</v>
      </c>
      <c r="V16" s="129">
        <v>9</v>
      </c>
      <c r="W16" s="130">
        <v>34</v>
      </c>
      <c r="X16" s="131">
        <v>40</v>
      </c>
      <c r="Y16" s="74">
        <f t="shared" si="0"/>
        <v>3</v>
      </c>
      <c r="Z16" s="75">
        <f t="shared" si="1"/>
        <v>40</v>
      </c>
      <c r="AA16" s="24">
        <v>31.89</v>
      </c>
      <c r="AB16" s="11">
        <v>0</v>
      </c>
      <c r="AC16" s="129">
        <v>9</v>
      </c>
      <c r="AD16" s="130">
        <v>41</v>
      </c>
      <c r="AE16" s="131">
        <v>40</v>
      </c>
      <c r="AF16" s="129">
        <v>9</v>
      </c>
      <c r="AG16" s="130">
        <v>43</v>
      </c>
      <c r="AH16" s="131">
        <v>35</v>
      </c>
      <c r="AI16" s="74">
        <f t="shared" si="2"/>
        <v>1</v>
      </c>
      <c r="AJ16" s="75">
        <f t="shared" si="3"/>
        <v>55</v>
      </c>
      <c r="AK16" s="11">
        <v>0</v>
      </c>
      <c r="AL16" s="129">
        <v>9</v>
      </c>
      <c r="AM16" s="130">
        <v>47</v>
      </c>
      <c r="AN16" s="131">
        <v>50</v>
      </c>
      <c r="AO16" s="129">
        <v>9</v>
      </c>
      <c r="AP16" s="130">
        <v>50</v>
      </c>
      <c r="AQ16" s="131">
        <v>2</v>
      </c>
      <c r="AR16" s="74">
        <f t="shared" si="4"/>
        <v>2</v>
      </c>
      <c r="AS16" s="75">
        <f t="shared" si="5"/>
        <v>12</v>
      </c>
      <c r="AT16" s="11">
        <v>0</v>
      </c>
      <c r="AU16" s="25">
        <v>0.41129629629629627</v>
      </c>
      <c r="AV16" s="113"/>
      <c r="AW16" s="25">
        <f t="shared" si="6"/>
        <v>0.005405092592592592</v>
      </c>
      <c r="AX16" s="15">
        <f t="shared" si="7"/>
        <v>0.012141203703703689</v>
      </c>
      <c r="AY16" s="29">
        <f t="shared" si="8"/>
        <v>34.96666666666667</v>
      </c>
      <c r="AZ16" s="29">
        <f t="shared" si="9"/>
        <v>103.40666666666667</v>
      </c>
      <c r="BA16" s="7">
        <f t="shared" si="10"/>
        <v>899.5933333333334</v>
      </c>
      <c r="BB16" s="103"/>
      <c r="BC16" s="106"/>
      <c r="BD16" s="109"/>
      <c r="BE16" s="68"/>
      <c r="BF16" s="37"/>
      <c r="BG16" s="37"/>
      <c r="BH16" s="37"/>
      <c r="BI16" s="37"/>
      <c r="BJ16" s="37"/>
      <c r="BK16" s="37"/>
      <c r="BL16" s="37"/>
      <c r="BM16" s="37"/>
      <c r="BN16" s="37"/>
      <c r="BO16" s="37"/>
    </row>
    <row r="17" spans="1:67" ht="12.75">
      <c r="A17" s="28">
        <v>9</v>
      </c>
      <c r="B17" s="31"/>
      <c r="C17" s="17"/>
      <c r="D17" s="18"/>
      <c r="E17" s="21"/>
      <c r="F17" s="21"/>
      <c r="G17" s="21"/>
      <c r="H17" s="96"/>
      <c r="I17" s="96"/>
      <c r="J17" s="96"/>
      <c r="K17" s="97" t="e">
        <f>VLOOKUP(H17,Letnice!$A$2:$B$7,2,FALSE)+VLOOKUP(I17,Letnice!$A$2:$B$7,2,FALSE)+VLOOKUP(J17,Letnice!$A$2:$B$7,2,FALSE)</f>
        <v>#N/A</v>
      </c>
      <c r="L17" s="98" t="e">
        <f>VLOOKUP(K17,Letnice!$A$16:$B$31,2,FALSE)</f>
        <v>#N/A</v>
      </c>
      <c r="M17" s="25"/>
      <c r="N17" s="78"/>
      <c r="O17" s="24"/>
      <c r="P17" s="11"/>
      <c r="Q17" s="25"/>
      <c r="R17" s="78">
        <v>0</v>
      </c>
      <c r="S17" s="129"/>
      <c r="T17" s="130"/>
      <c r="U17" s="131"/>
      <c r="V17" s="129"/>
      <c r="W17" s="130"/>
      <c r="X17" s="131"/>
      <c r="Y17" s="74">
        <f aca="true" t="shared" si="11" ref="Y17:Y42">ROUNDDOWN(((V17*3600+W17*60+X17)-(S17*3600+T17*60+U17))/60,0)</f>
        <v>0</v>
      </c>
      <c r="Z17" s="75">
        <f aca="true" t="shared" si="12" ref="Z17:Z42">MOD((V17*3600+W17*60+X17)-(S17*3600+T17*60+U17),60)</f>
        <v>0</v>
      </c>
      <c r="AA17" s="24"/>
      <c r="AB17" s="11"/>
      <c r="AC17" s="129"/>
      <c r="AD17" s="130"/>
      <c r="AE17" s="131"/>
      <c r="AF17" s="129"/>
      <c r="AG17" s="130"/>
      <c r="AH17" s="131"/>
      <c r="AI17" s="74">
        <f aca="true" t="shared" si="13" ref="AI17:AI42">ROUNDDOWN(((AF17*3600+AG17*60+AH17)-(AC17*3600+AD17*60+AE17))/60,0)</f>
        <v>0</v>
      </c>
      <c r="AJ17" s="75">
        <f aca="true" t="shared" si="14" ref="AJ17:AJ42">MOD((AF17*3600+AG17*60+AH17)-(AC17*3600+AD17*60+AE17),60)</f>
        <v>0</v>
      </c>
      <c r="AK17" s="11"/>
      <c r="AL17" s="129"/>
      <c r="AM17" s="130"/>
      <c r="AN17" s="131"/>
      <c r="AO17" s="129"/>
      <c r="AP17" s="130"/>
      <c r="AQ17" s="131"/>
      <c r="AR17" s="74">
        <f aca="true" t="shared" si="15" ref="AR17:AR42">ROUNDDOWN(((AO17*3600+AP17*60+AQ17)-(AL17*3600+AM17*60+AN17))/60,0)</f>
        <v>0</v>
      </c>
      <c r="AS17" s="75">
        <f aca="true" t="shared" si="16" ref="AS17:AS42">MOD((AO17*3600+AP17*60+AQ17)-(AL17*3600+AM17*60+AN17),60)</f>
        <v>0</v>
      </c>
      <c r="AT17" s="11"/>
      <c r="AU17" s="25"/>
      <c r="AV17" s="113"/>
      <c r="AW17" s="25">
        <f aca="true" t="shared" si="17" ref="AW17:AW42">TIME(,Y17+AI17+AR17,AJ17+Z17+AS17)</f>
        <v>0</v>
      </c>
      <c r="AX17" s="15">
        <f aca="true" t="shared" si="18" ref="AX17:AX42">AU17-M17-AW17</f>
        <v>0</v>
      </c>
      <c r="AY17" s="29">
        <f aca="true" t="shared" si="19" ref="AY17:AY42">((((HOUR(AX17))*3600)+((MINUTE(AX17))*60)+(SECOND(AX17)))*2)/60</f>
        <v>0</v>
      </c>
      <c r="AZ17" s="29">
        <f aca="true" t="shared" si="20" ref="AZ17:AZ42">O17+P17+AA17+AB17+AK17+AT17+AY17+N17+R17+AV17</f>
        <v>0</v>
      </c>
      <c r="BA17" s="7" t="e">
        <f aca="true" t="shared" si="21" ref="BA17:BA42">L17-AZ17</f>
        <v>#N/A</v>
      </c>
      <c r="BB17" s="103"/>
      <c r="BC17" s="106"/>
      <c r="BD17" s="109"/>
      <c r="BE17" s="68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spans="1:67" ht="12.75">
      <c r="A18" s="28">
        <v>10</v>
      </c>
      <c r="B18" s="31"/>
      <c r="C18" s="17"/>
      <c r="D18" s="18"/>
      <c r="E18" s="21"/>
      <c r="F18" s="21"/>
      <c r="G18" s="21"/>
      <c r="H18" s="96"/>
      <c r="I18" s="96"/>
      <c r="J18" s="96"/>
      <c r="K18" s="97" t="e">
        <f>VLOOKUP(H18,Letnice!$A$2:$B$7,2,FALSE)+VLOOKUP(I18,Letnice!$A$2:$B$7,2,FALSE)+VLOOKUP(J18,Letnice!$A$2:$B$7,2,FALSE)</f>
        <v>#N/A</v>
      </c>
      <c r="L18" s="98" t="e">
        <f>VLOOKUP(K18,Letnice!$A$16:$B$31,2,FALSE)</f>
        <v>#N/A</v>
      </c>
      <c r="M18" s="25"/>
      <c r="N18" s="78"/>
      <c r="O18" s="24"/>
      <c r="P18" s="11"/>
      <c r="Q18" s="25"/>
      <c r="R18" s="78">
        <v>0</v>
      </c>
      <c r="S18" s="129"/>
      <c r="T18" s="130"/>
      <c r="U18" s="131"/>
      <c r="V18" s="129"/>
      <c r="W18" s="130"/>
      <c r="X18" s="131"/>
      <c r="Y18" s="74">
        <f t="shared" si="11"/>
        <v>0</v>
      </c>
      <c r="Z18" s="75">
        <f t="shared" si="12"/>
        <v>0</v>
      </c>
      <c r="AA18" s="24"/>
      <c r="AB18" s="11"/>
      <c r="AC18" s="129"/>
      <c r="AD18" s="130"/>
      <c r="AE18" s="131"/>
      <c r="AF18" s="129"/>
      <c r="AG18" s="130"/>
      <c r="AH18" s="131"/>
      <c r="AI18" s="74">
        <f t="shared" si="13"/>
        <v>0</v>
      </c>
      <c r="AJ18" s="75">
        <f t="shared" si="14"/>
        <v>0</v>
      </c>
      <c r="AK18" s="11"/>
      <c r="AL18" s="129"/>
      <c r="AM18" s="130"/>
      <c r="AN18" s="131"/>
      <c r="AO18" s="129"/>
      <c r="AP18" s="130"/>
      <c r="AQ18" s="131"/>
      <c r="AR18" s="74">
        <f t="shared" si="15"/>
        <v>0</v>
      </c>
      <c r="AS18" s="75">
        <f t="shared" si="16"/>
        <v>0</v>
      </c>
      <c r="AT18" s="11"/>
      <c r="AU18" s="25"/>
      <c r="AV18" s="113"/>
      <c r="AW18" s="25">
        <f t="shared" si="17"/>
        <v>0</v>
      </c>
      <c r="AX18" s="15">
        <f t="shared" si="18"/>
        <v>0</v>
      </c>
      <c r="AY18" s="29">
        <f t="shared" si="19"/>
        <v>0</v>
      </c>
      <c r="AZ18" s="29">
        <f t="shared" si="20"/>
        <v>0</v>
      </c>
      <c r="BA18" s="7" t="e">
        <f t="shared" si="21"/>
        <v>#N/A</v>
      </c>
      <c r="BB18" s="103"/>
      <c r="BC18" s="106"/>
      <c r="BD18" s="109"/>
      <c r="BE18" s="68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67" ht="12.75">
      <c r="A19" s="28">
        <v>11</v>
      </c>
      <c r="B19" s="31"/>
      <c r="C19" s="17"/>
      <c r="D19" s="18"/>
      <c r="E19" s="21"/>
      <c r="F19" s="21"/>
      <c r="G19" s="21"/>
      <c r="H19" s="96"/>
      <c r="I19" s="96"/>
      <c r="J19" s="96"/>
      <c r="K19" s="97" t="e">
        <f>VLOOKUP(H19,Letnice!$A$2:$B$7,2,FALSE)+VLOOKUP(I19,Letnice!$A$2:$B$7,2,FALSE)+VLOOKUP(J19,Letnice!$A$2:$B$7,2,FALSE)</f>
        <v>#N/A</v>
      </c>
      <c r="L19" s="98" t="e">
        <f>VLOOKUP(K19,Letnice!$A$16:$B$31,2,FALSE)</f>
        <v>#N/A</v>
      </c>
      <c r="M19" s="25"/>
      <c r="N19" s="78"/>
      <c r="O19" s="24"/>
      <c r="P19" s="11"/>
      <c r="Q19" s="25"/>
      <c r="R19" s="78">
        <v>0</v>
      </c>
      <c r="S19" s="129"/>
      <c r="T19" s="130"/>
      <c r="U19" s="131"/>
      <c r="V19" s="129"/>
      <c r="W19" s="130"/>
      <c r="X19" s="131"/>
      <c r="Y19" s="74">
        <f t="shared" si="11"/>
        <v>0</v>
      </c>
      <c r="Z19" s="75">
        <f t="shared" si="12"/>
        <v>0</v>
      </c>
      <c r="AA19" s="24"/>
      <c r="AB19" s="11"/>
      <c r="AC19" s="129"/>
      <c r="AD19" s="130"/>
      <c r="AE19" s="131"/>
      <c r="AF19" s="129"/>
      <c r="AG19" s="130"/>
      <c r="AH19" s="131"/>
      <c r="AI19" s="74">
        <f t="shared" si="13"/>
        <v>0</v>
      </c>
      <c r="AJ19" s="75">
        <f t="shared" si="14"/>
        <v>0</v>
      </c>
      <c r="AK19" s="11"/>
      <c r="AL19" s="129"/>
      <c r="AM19" s="130"/>
      <c r="AN19" s="131"/>
      <c r="AO19" s="129"/>
      <c r="AP19" s="130"/>
      <c r="AQ19" s="131"/>
      <c r="AR19" s="74">
        <f t="shared" si="15"/>
        <v>0</v>
      </c>
      <c r="AS19" s="75">
        <f t="shared" si="16"/>
        <v>0</v>
      </c>
      <c r="AT19" s="11"/>
      <c r="AU19" s="25"/>
      <c r="AV19" s="113"/>
      <c r="AW19" s="25">
        <f t="shared" si="17"/>
        <v>0</v>
      </c>
      <c r="AX19" s="15">
        <f t="shared" si="18"/>
        <v>0</v>
      </c>
      <c r="AY19" s="29">
        <f t="shared" si="19"/>
        <v>0</v>
      </c>
      <c r="AZ19" s="29">
        <f t="shared" si="20"/>
        <v>0</v>
      </c>
      <c r="BA19" s="7" t="e">
        <f t="shared" si="21"/>
        <v>#N/A</v>
      </c>
      <c r="BB19" s="103"/>
      <c r="BC19" s="106"/>
      <c r="BD19" s="109"/>
      <c r="BE19" s="68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67" ht="12.75">
      <c r="A20" s="28">
        <v>12</v>
      </c>
      <c r="B20" s="31"/>
      <c r="C20" s="17"/>
      <c r="D20" s="18"/>
      <c r="E20" s="21"/>
      <c r="F20" s="21"/>
      <c r="G20" s="21"/>
      <c r="H20" s="96"/>
      <c r="I20" s="96"/>
      <c r="J20" s="96"/>
      <c r="K20" s="97" t="e">
        <f>VLOOKUP(H20,Letnice!$A$2:$B$7,2,FALSE)+VLOOKUP(I20,Letnice!$A$2:$B$7,2,FALSE)+VLOOKUP(J20,Letnice!$A$2:$B$7,2,FALSE)</f>
        <v>#N/A</v>
      </c>
      <c r="L20" s="98" t="e">
        <f>VLOOKUP(K20,Letnice!$A$16:$B$31,2,FALSE)</f>
        <v>#N/A</v>
      </c>
      <c r="M20" s="25"/>
      <c r="N20" s="78"/>
      <c r="O20" s="24"/>
      <c r="P20" s="11"/>
      <c r="Q20" s="25"/>
      <c r="R20" s="78">
        <v>0</v>
      </c>
      <c r="S20" s="129"/>
      <c r="T20" s="130"/>
      <c r="U20" s="131"/>
      <c r="V20" s="129"/>
      <c r="W20" s="130"/>
      <c r="X20" s="131"/>
      <c r="Y20" s="74">
        <f t="shared" si="11"/>
        <v>0</v>
      </c>
      <c r="Z20" s="75">
        <f t="shared" si="12"/>
        <v>0</v>
      </c>
      <c r="AA20" s="24"/>
      <c r="AB20" s="11"/>
      <c r="AC20" s="129"/>
      <c r="AD20" s="130"/>
      <c r="AE20" s="131"/>
      <c r="AF20" s="129"/>
      <c r="AG20" s="130"/>
      <c r="AH20" s="131"/>
      <c r="AI20" s="74">
        <f t="shared" si="13"/>
        <v>0</v>
      </c>
      <c r="AJ20" s="75">
        <f t="shared" si="14"/>
        <v>0</v>
      </c>
      <c r="AK20" s="11"/>
      <c r="AL20" s="129"/>
      <c r="AM20" s="130"/>
      <c r="AN20" s="131"/>
      <c r="AO20" s="129"/>
      <c r="AP20" s="130"/>
      <c r="AQ20" s="131"/>
      <c r="AR20" s="74">
        <f t="shared" si="15"/>
        <v>0</v>
      </c>
      <c r="AS20" s="75">
        <f t="shared" si="16"/>
        <v>0</v>
      </c>
      <c r="AT20" s="11"/>
      <c r="AU20" s="25"/>
      <c r="AV20" s="113"/>
      <c r="AW20" s="25">
        <f t="shared" si="17"/>
        <v>0</v>
      </c>
      <c r="AX20" s="15">
        <f t="shared" si="18"/>
        <v>0</v>
      </c>
      <c r="AY20" s="29">
        <f t="shared" si="19"/>
        <v>0</v>
      </c>
      <c r="AZ20" s="29">
        <f t="shared" si="20"/>
        <v>0</v>
      </c>
      <c r="BA20" s="7" t="e">
        <f t="shared" si="21"/>
        <v>#N/A</v>
      </c>
      <c r="BB20" s="103"/>
      <c r="BC20" s="106"/>
      <c r="BD20" s="109"/>
      <c r="BE20" s="68"/>
      <c r="BF20" s="37"/>
      <c r="BG20" s="37"/>
      <c r="BH20" s="37"/>
      <c r="BI20" s="37"/>
      <c r="BJ20" s="37"/>
      <c r="BK20" s="37"/>
      <c r="BL20" s="37"/>
      <c r="BM20" s="37"/>
      <c r="BN20" s="37"/>
      <c r="BO20" s="37"/>
    </row>
    <row r="21" spans="1:67" ht="12.75">
      <c r="A21" s="28">
        <v>13</v>
      </c>
      <c r="B21" s="31"/>
      <c r="C21" s="17"/>
      <c r="D21" s="18"/>
      <c r="E21" s="21"/>
      <c r="F21" s="21"/>
      <c r="G21" s="21"/>
      <c r="H21" s="96"/>
      <c r="I21" s="96"/>
      <c r="J21" s="96"/>
      <c r="K21" s="97" t="e">
        <f>VLOOKUP(H21,Letnice!$A$2:$B$7,2,FALSE)+VLOOKUP(I21,Letnice!$A$2:$B$7,2,FALSE)+VLOOKUP(J21,Letnice!$A$2:$B$7,2,FALSE)</f>
        <v>#N/A</v>
      </c>
      <c r="L21" s="98" t="e">
        <f>VLOOKUP(K21,Letnice!$A$16:$B$31,2,FALSE)</f>
        <v>#N/A</v>
      </c>
      <c r="M21" s="25"/>
      <c r="N21" s="78"/>
      <c r="O21" s="24"/>
      <c r="P21" s="11"/>
      <c r="Q21" s="25"/>
      <c r="R21" s="78">
        <v>0</v>
      </c>
      <c r="S21" s="129"/>
      <c r="T21" s="130"/>
      <c r="U21" s="131"/>
      <c r="V21" s="129"/>
      <c r="W21" s="130"/>
      <c r="X21" s="131"/>
      <c r="Y21" s="74">
        <f t="shared" si="11"/>
        <v>0</v>
      </c>
      <c r="Z21" s="75">
        <f t="shared" si="12"/>
        <v>0</v>
      </c>
      <c r="AA21" s="24"/>
      <c r="AB21" s="11"/>
      <c r="AC21" s="129"/>
      <c r="AD21" s="130"/>
      <c r="AE21" s="131"/>
      <c r="AF21" s="129"/>
      <c r="AG21" s="130"/>
      <c r="AH21" s="131"/>
      <c r="AI21" s="74">
        <f t="shared" si="13"/>
        <v>0</v>
      </c>
      <c r="AJ21" s="75">
        <f t="shared" si="14"/>
        <v>0</v>
      </c>
      <c r="AK21" s="11"/>
      <c r="AL21" s="129"/>
      <c r="AM21" s="130"/>
      <c r="AN21" s="131"/>
      <c r="AO21" s="129"/>
      <c r="AP21" s="130"/>
      <c r="AQ21" s="131"/>
      <c r="AR21" s="74">
        <f t="shared" si="15"/>
        <v>0</v>
      </c>
      <c r="AS21" s="75">
        <f t="shared" si="16"/>
        <v>0</v>
      </c>
      <c r="AT21" s="11"/>
      <c r="AU21" s="25"/>
      <c r="AV21" s="113"/>
      <c r="AW21" s="25">
        <f t="shared" si="17"/>
        <v>0</v>
      </c>
      <c r="AX21" s="15">
        <f t="shared" si="18"/>
        <v>0</v>
      </c>
      <c r="AY21" s="29">
        <f t="shared" si="19"/>
        <v>0</v>
      </c>
      <c r="AZ21" s="29">
        <f t="shared" si="20"/>
        <v>0</v>
      </c>
      <c r="BA21" s="7" t="e">
        <f t="shared" si="21"/>
        <v>#N/A</v>
      </c>
      <c r="BB21" s="103"/>
      <c r="BC21" s="106"/>
      <c r="BD21" s="109"/>
      <c r="BE21" s="68"/>
      <c r="BF21" s="37"/>
      <c r="BG21" s="37"/>
      <c r="BH21" s="37"/>
      <c r="BI21" s="37"/>
      <c r="BJ21" s="37"/>
      <c r="BK21" s="37"/>
      <c r="BL21" s="37"/>
      <c r="BM21" s="37"/>
      <c r="BN21" s="37"/>
      <c r="BO21" s="37"/>
    </row>
    <row r="22" spans="1:67" ht="12.75">
      <c r="A22" s="28">
        <v>14</v>
      </c>
      <c r="B22" s="31"/>
      <c r="C22" s="30"/>
      <c r="D22" s="21"/>
      <c r="E22" s="21"/>
      <c r="F22" s="21"/>
      <c r="G22" s="21"/>
      <c r="H22" s="96"/>
      <c r="I22" s="96"/>
      <c r="J22" s="96"/>
      <c r="K22" s="97" t="e">
        <f>VLOOKUP(H22,Letnice!$A$2:$B$7,2,FALSE)+VLOOKUP(I22,Letnice!$A$2:$B$7,2,FALSE)+VLOOKUP(J22,Letnice!$A$2:$B$7,2,FALSE)</f>
        <v>#N/A</v>
      </c>
      <c r="L22" s="98" t="e">
        <f>VLOOKUP(K22,Letnice!$A$16:$B$31,2,FALSE)</f>
        <v>#N/A</v>
      </c>
      <c r="M22" s="25"/>
      <c r="N22" s="78"/>
      <c r="O22" s="24"/>
      <c r="P22" s="11"/>
      <c r="Q22" s="25"/>
      <c r="R22" s="78">
        <v>0</v>
      </c>
      <c r="S22" s="129"/>
      <c r="T22" s="130"/>
      <c r="U22" s="131"/>
      <c r="V22" s="129"/>
      <c r="W22" s="130"/>
      <c r="X22" s="131"/>
      <c r="Y22" s="74">
        <f t="shared" si="11"/>
        <v>0</v>
      </c>
      <c r="Z22" s="75">
        <f t="shared" si="12"/>
        <v>0</v>
      </c>
      <c r="AA22" s="24"/>
      <c r="AB22" s="11"/>
      <c r="AC22" s="129"/>
      <c r="AD22" s="130"/>
      <c r="AE22" s="131"/>
      <c r="AF22" s="129"/>
      <c r="AG22" s="130"/>
      <c r="AH22" s="131"/>
      <c r="AI22" s="74">
        <f t="shared" si="13"/>
        <v>0</v>
      </c>
      <c r="AJ22" s="75">
        <f t="shared" si="14"/>
        <v>0</v>
      </c>
      <c r="AK22" s="11"/>
      <c r="AL22" s="129"/>
      <c r="AM22" s="130"/>
      <c r="AN22" s="131"/>
      <c r="AO22" s="129"/>
      <c r="AP22" s="130"/>
      <c r="AQ22" s="131"/>
      <c r="AR22" s="74">
        <f t="shared" si="15"/>
        <v>0</v>
      </c>
      <c r="AS22" s="75">
        <f t="shared" si="16"/>
        <v>0</v>
      </c>
      <c r="AT22" s="11"/>
      <c r="AU22" s="25"/>
      <c r="AV22" s="113"/>
      <c r="AW22" s="25">
        <f t="shared" si="17"/>
        <v>0</v>
      </c>
      <c r="AX22" s="15">
        <f t="shared" si="18"/>
        <v>0</v>
      </c>
      <c r="AY22" s="29">
        <f t="shared" si="19"/>
        <v>0</v>
      </c>
      <c r="AZ22" s="29">
        <f t="shared" si="20"/>
        <v>0</v>
      </c>
      <c r="BA22" s="7" t="e">
        <f t="shared" si="21"/>
        <v>#N/A</v>
      </c>
      <c r="BB22" s="103"/>
      <c r="BC22" s="106"/>
      <c r="BD22" s="109"/>
      <c r="BE22" s="68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67" ht="12.75">
      <c r="A23" s="28">
        <v>15</v>
      </c>
      <c r="B23" s="31"/>
      <c r="C23" s="17"/>
      <c r="D23" s="18"/>
      <c r="E23" s="21"/>
      <c r="F23" s="21"/>
      <c r="G23" s="21"/>
      <c r="H23" s="96"/>
      <c r="I23" s="96"/>
      <c r="J23" s="96"/>
      <c r="K23" s="97" t="e">
        <f>VLOOKUP(H23,Letnice!$A$2:$B$7,2,FALSE)+VLOOKUP(I23,Letnice!$A$2:$B$7,2,FALSE)+VLOOKUP(J23,Letnice!$A$2:$B$7,2,FALSE)</f>
        <v>#N/A</v>
      </c>
      <c r="L23" s="98" t="e">
        <f>VLOOKUP(K23,Letnice!$A$16:$B$31,2,FALSE)</f>
        <v>#N/A</v>
      </c>
      <c r="M23" s="25"/>
      <c r="N23" s="78"/>
      <c r="O23" s="24"/>
      <c r="P23" s="11"/>
      <c r="Q23" s="25"/>
      <c r="R23" s="78">
        <v>0</v>
      </c>
      <c r="S23" s="129"/>
      <c r="T23" s="130"/>
      <c r="U23" s="131"/>
      <c r="V23" s="129"/>
      <c r="W23" s="130"/>
      <c r="X23" s="131"/>
      <c r="Y23" s="74">
        <f t="shared" si="11"/>
        <v>0</v>
      </c>
      <c r="Z23" s="75">
        <f t="shared" si="12"/>
        <v>0</v>
      </c>
      <c r="AA23" s="24"/>
      <c r="AB23" s="11"/>
      <c r="AC23" s="129"/>
      <c r="AD23" s="130"/>
      <c r="AE23" s="131"/>
      <c r="AF23" s="129"/>
      <c r="AG23" s="130"/>
      <c r="AH23" s="131"/>
      <c r="AI23" s="74">
        <f t="shared" si="13"/>
        <v>0</v>
      </c>
      <c r="AJ23" s="75">
        <f t="shared" si="14"/>
        <v>0</v>
      </c>
      <c r="AK23" s="11"/>
      <c r="AL23" s="129"/>
      <c r="AM23" s="130"/>
      <c r="AN23" s="131"/>
      <c r="AO23" s="129"/>
      <c r="AP23" s="130"/>
      <c r="AQ23" s="131"/>
      <c r="AR23" s="74">
        <f t="shared" si="15"/>
        <v>0</v>
      </c>
      <c r="AS23" s="75">
        <f t="shared" si="16"/>
        <v>0</v>
      </c>
      <c r="AT23" s="11"/>
      <c r="AU23" s="25"/>
      <c r="AV23" s="113"/>
      <c r="AW23" s="25">
        <f t="shared" si="17"/>
        <v>0</v>
      </c>
      <c r="AX23" s="15">
        <f t="shared" si="18"/>
        <v>0</v>
      </c>
      <c r="AY23" s="29">
        <f t="shared" si="19"/>
        <v>0</v>
      </c>
      <c r="AZ23" s="29">
        <f t="shared" si="20"/>
        <v>0</v>
      </c>
      <c r="BA23" s="7" t="e">
        <f t="shared" si="21"/>
        <v>#N/A</v>
      </c>
      <c r="BB23" s="103"/>
      <c r="BC23" s="106"/>
      <c r="BD23" s="109"/>
      <c r="BE23" s="68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spans="1:67" ht="12.75">
      <c r="A24" s="28">
        <v>16</v>
      </c>
      <c r="B24" s="31"/>
      <c r="C24" s="17"/>
      <c r="D24" s="18"/>
      <c r="E24" s="21"/>
      <c r="F24" s="21"/>
      <c r="G24" s="21"/>
      <c r="H24" s="96"/>
      <c r="I24" s="96"/>
      <c r="J24" s="96"/>
      <c r="K24" s="97" t="e">
        <f>VLOOKUP(H24,Letnice!$A$2:$B$7,2,FALSE)+VLOOKUP(I24,Letnice!$A$2:$B$7,2,FALSE)+VLOOKUP(J24,Letnice!$A$2:$B$7,2,FALSE)</f>
        <v>#N/A</v>
      </c>
      <c r="L24" s="98" t="e">
        <f>VLOOKUP(K24,Letnice!$A$16:$B$31,2,FALSE)</f>
        <v>#N/A</v>
      </c>
      <c r="M24" s="25"/>
      <c r="N24" s="78"/>
      <c r="O24" s="24"/>
      <c r="P24" s="11"/>
      <c r="Q24" s="25"/>
      <c r="R24" s="78">
        <v>0</v>
      </c>
      <c r="S24" s="129"/>
      <c r="T24" s="130"/>
      <c r="U24" s="131"/>
      <c r="V24" s="129"/>
      <c r="W24" s="130"/>
      <c r="X24" s="131"/>
      <c r="Y24" s="74">
        <f t="shared" si="11"/>
        <v>0</v>
      </c>
      <c r="Z24" s="75">
        <f t="shared" si="12"/>
        <v>0</v>
      </c>
      <c r="AA24" s="24"/>
      <c r="AB24" s="11"/>
      <c r="AC24" s="129"/>
      <c r="AD24" s="130"/>
      <c r="AE24" s="131"/>
      <c r="AF24" s="129"/>
      <c r="AG24" s="130"/>
      <c r="AH24" s="131"/>
      <c r="AI24" s="74">
        <f t="shared" si="13"/>
        <v>0</v>
      </c>
      <c r="AJ24" s="75">
        <f t="shared" si="14"/>
        <v>0</v>
      </c>
      <c r="AK24" s="11"/>
      <c r="AL24" s="129"/>
      <c r="AM24" s="130"/>
      <c r="AN24" s="131"/>
      <c r="AO24" s="129"/>
      <c r="AP24" s="130"/>
      <c r="AQ24" s="131"/>
      <c r="AR24" s="74">
        <f t="shared" si="15"/>
        <v>0</v>
      </c>
      <c r="AS24" s="75">
        <f t="shared" si="16"/>
        <v>0</v>
      </c>
      <c r="AT24" s="11"/>
      <c r="AU24" s="25"/>
      <c r="AV24" s="113"/>
      <c r="AW24" s="25">
        <f t="shared" si="17"/>
        <v>0</v>
      </c>
      <c r="AX24" s="15">
        <f t="shared" si="18"/>
        <v>0</v>
      </c>
      <c r="AY24" s="29">
        <f t="shared" si="19"/>
        <v>0</v>
      </c>
      <c r="AZ24" s="29">
        <f t="shared" si="20"/>
        <v>0</v>
      </c>
      <c r="BA24" s="7" t="e">
        <f t="shared" si="21"/>
        <v>#N/A</v>
      </c>
      <c r="BB24" s="103"/>
      <c r="BC24" s="106"/>
      <c r="BD24" s="109"/>
      <c r="BE24" s="68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67" ht="12.75">
      <c r="A25" s="28">
        <v>17</v>
      </c>
      <c r="B25" s="31"/>
      <c r="C25" s="17"/>
      <c r="D25" s="18"/>
      <c r="E25" s="21"/>
      <c r="F25" s="21"/>
      <c r="G25" s="21"/>
      <c r="H25" s="96"/>
      <c r="I25" s="96"/>
      <c r="J25" s="96"/>
      <c r="K25" s="97" t="e">
        <f>VLOOKUP(H25,Letnice!$A$2:$B$7,2,FALSE)+VLOOKUP(I25,Letnice!$A$2:$B$7,2,FALSE)+VLOOKUP(J25,Letnice!$A$2:$B$7,2,FALSE)</f>
        <v>#N/A</v>
      </c>
      <c r="L25" s="98" t="e">
        <f>VLOOKUP(K25,Letnice!$A$16:$B$31,2,FALSE)</f>
        <v>#N/A</v>
      </c>
      <c r="M25" s="25"/>
      <c r="N25" s="78"/>
      <c r="O25" s="24"/>
      <c r="P25" s="11"/>
      <c r="Q25" s="25"/>
      <c r="R25" s="78">
        <v>0</v>
      </c>
      <c r="S25" s="129"/>
      <c r="T25" s="130"/>
      <c r="U25" s="131"/>
      <c r="V25" s="129"/>
      <c r="W25" s="130"/>
      <c r="X25" s="131"/>
      <c r="Y25" s="74">
        <f t="shared" si="11"/>
        <v>0</v>
      </c>
      <c r="Z25" s="75">
        <f t="shared" si="12"/>
        <v>0</v>
      </c>
      <c r="AA25" s="24"/>
      <c r="AB25" s="11"/>
      <c r="AC25" s="129"/>
      <c r="AD25" s="130"/>
      <c r="AE25" s="131"/>
      <c r="AF25" s="129"/>
      <c r="AG25" s="130"/>
      <c r="AH25" s="131"/>
      <c r="AI25" s="74">
        <f t="shared" si="13"/>
        <v>0</v>
      </c>
      <c r="AJ25" s="75">
        <f t="shared" si="14"/>
        <v>0</v>
      </c>
      <c r="AK25" s="11"/>
      <c r="AL25" s="129"/>
      <c r="AM25" s="130"/>
      <c r="AN25" s="131"/>
      <c r="AO25" s="129"/>
      <c r="AP25" s="130"/>
      <c r="AQ25" s="131"/>
      <c r="AR25" s="74">
        <f t="shared" si="15"/>
        <v>0</v>
      </c>
      <c r="AS25" s="75">
        <f t="shared" si="16"/>
        <v>0</v>
      </c>
      <c r="AT25" s="11"/>
      <c r="AU25" s="25"/>
      <c r="AV25" s="113"/>
      <c r="AW25" s="25">
        <f t="shared" si="17"/>
        <v>0</v>
      </c>
      <c r="AX25" s="15">
        <f t="shared" si="18"/>
        <v>0</v>
      </c>
      <c r="AY25" s="29">
        <f t="shared" si="19"/>
        <v>0</v>
      </c>
      <c r="AZ25" s="29">
        <f t="shared" si="20"/>
        <v>0</v>
      </c>
      <c r="BA25" s="7" t="e">
        <f t="shared" si="21"/>
        <v>#N/A</v>
      </c>
      <c r="BB25" s="103"/>
      <c r="BC25" s="106"/>
      <c r="BD25" s="109"/>
      <c r="BE25" s="68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pans="1:67" ht="12.75">
      <c r="A26" s="28">
        <v>18</v>
      </c>
      <c r="B26" s="31"/>
      <c r="C26" s="17"/>
      <c r="D26" s="18"/>
      <c r="E26" s="21"/>
      <c r="F26" s="21"/>
      <c r="G26" s="21"/>
      <c r="H26" s="96"/>
      <c r="I26" s="96"/>
      <c r="J26" s="96"/>
      <c r="K26" s="97" t="e">
        <f>VLOOKUP(H26,Letnice!$A$2:$B$7,2,FALSE)+VLOOKUP(I26,Letnice!$A$2:$B$7,2,FALSE)+VLOOKUP(J26,Letnice!$A$2:$B$7,2,FALSE)</f>
        <v>#N/A</v>
      </c>
      <c r="L26" s="98" t="e">
        <f>VLOOKUP(K26,Letnice!$A$16:$B$31,2,FALSE)</f>
        <v>#N/A</v>
      </c>
      <c r="M26" s="25"/>
      <c r="N26" s="78"/>
      <c r="O26" s="24"/>
      <c r="P26" s="11"/>
      <c r="Q26" s="25"/>
      <c r="R26" s="78">
        <v>0</v>
      </c>
      <c r="S26" s="129"/>
      <c r="T26" s="130"/>
      <c r="U26" s="131"/>
      <c r="V26" s="129"/>
      <c r="W26" s="130"/>
      <c r="X26" s="131"/>
      <c r="Y26" s="74">
        <f t="shared" si="11"/>
        <v>0</v>
      </c>
      <c r="Z26" s="75">
        <f t="shared" si="12"/>
        <v>0</v>
      </c>
      <c r="AA26" s="24"/>
      <c r="AB26" s="11"/>
      <c r="AC26" s="129"/>
      <c r="AD26" s="130"/>
      <c r="AE26" s="131"/>
      <c r="AF26" s="129"/>
      <c r="AG26" s="130"/>
      <c r="AH26" s="131"/>
      <c r="AI26" s="74">
        <f t="shared" si="13"/>
        <v>0</v>
      </c>
      <c r="AJ26" s="75">
        <f t="shared" si="14"/>
        <v>0</v>
      </c>
      <c r="AK26" s="11"/>
      <c r="AL26" s="129"/>
      <c r="AM26" s="130"/>
      <c r="AN26" s="131"/>
      <c r="AO26" s="129"/>
      <c r="AP26" s="130"/>
      <c r="AQ26" s="131"/>
      <c r="AR26" s="74">
        <f t="shared" si="15"/>
        <v>0</v>
      </c>
      <c r="AS26" s="75">
        <f t="shared" si="16"/>
        <v>0</v>
      </c>
      <c r="AT26" s="11"/>
      <c r="AU26" s="25"/>
      <c r="AV26" s="113"/>
      <c r="AW26" s="25">
        <f t="shared" si="17"/>
        <v>0</v>
      </c>
      <c r="AX26" s="15">
        <f t="shared" si="18"/>
        <v>0</v>
      </c>
      <c r="AY26" s="29">
        <f t="shared" si="19"/>
        <v>0</v>
      </c>
      <c r="AZ26" s="29">
        <f t="shared" si="20"/>
        <v>0</v>
      </c>
      <c r="BA26" s="7" t="e">
        <f t="shared" si="21"/>
        <v>#N/A</v>
      </c>
      <c r="BB26" s="103"/>
      <c r="BC26" s="106"/>
      <c r="BD26" s="109"/>
      <c r="BE26" s="68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67" ht="12.75">
      <c r="A27" s="28">
        <v>19</v>
      </c>
      <c r="B27" s="31"/>
      <c r="C27" s="17"/>
      <c r="D27" s="18"/>
      <c r="E27" s="21"/>
      <c r="F27" s="21"/>
      <c r="G27" s="21"/>
      <c r="H27" s="96"/>
      <c r="I27" s="96"/>
      <c r="J27" s="96"/>
      <c r="K27" s="97" t="e">
        <f>VLOOKUP(H27,Letnice!$A$2:$B$7,2,FALSE)+VLOOKUP(I27,Letnice!$A$2:$B$7,2,FALSE)+VLOOKUP(J27,Letnice!$A$2:$B$7,2,FALSE)</f>
        <v>#N/A</v>
      </c>
      <c r="L27" s="98" t="e">
        <f>VLOOKUP(K27,Letnice!$A$16:$B$31,2,FALSE)</f>
        <v>#N/A</v>
      </c>
      <c r="M27" s="25"/>
      <c r="N27" s="78"/>
      <c r="O27" s="24"/>
      <c r="P27" s="11"/>
      <c r="Q27" s="25"/>
      <c r="R27" s="78">
        <v>0</v>
      </c>
      <c r="S27" s="129"/>
      <c r="T27" s="130"/>
      <c r="U27" s="131"/>
      <c r="V27" s="129"/>
      <c r="W27" s="130"/>
      <c r="X27" s="131"/>
      <c r="Y27" s="74">
        <f t="shared" si="11"/>
        <v>0</v>
      </c>
      <c r="Z27" s="75">
        <f t="shared" si="12"/>
        <v>0</v>
      </c>
      <c r="AA27" s="24"/>
      <c r="AB27" s="11"/>
      <c r="AC27" s="129"/>
      <c r="AD27" s="130"/>
      <c r="AE27" s="131"/>
      <c r="AF27" s="129"/>
      <c r="AG27" s="130"/>
      <c r="AH27" s="131"/>
      <c r="AI27" s="74">
        <f t="shared" si="13"/>
        <v>0</v>
      </c>
      <c r="AJ27" s="75">
        <f t="shared" si="14"/>
        <v>0</v>
      </c>
      <c r="AK27" s="11"/>
      <c r="AL27" s="129"/>
      <c r="AM27" s="130"/>
      <c r="AN27" s="131"/>
      <c r="AO27" s="129"/>
      <c r="AP27" s="130"/>
      <c r="AQ27" s="131"/>
      <c r="AR27" s="74">
        <f t="shared" si="15"/>
        <v>0</v>
      </c>
      <c r="AS27" s="75">
        <f t="shared" si="16"/>
        <v>0</v>
      </c>
      <c r="AT27" s="11"/>
      <c r="AU27" s="25"/>
      <c r="AV27" s="113"/>
      <c r="AW27" s="25">
        <f t="shared" si="17"/>
        <v>0</v>
      </c>
      <c r="AX27" s="15">
        <f t="shared" si="18"/>
        <v>0</v>
      </c>
      <c r="AY27" s="29">
        <f t="shared" si="19"/>
        <v>0</v>
      </c>
      <c r="AZ27" s="29">
        <f t="shared" si="20"/>
        <v>0</v>
      </c>
      <c r="BA27" s="7" t="e">
        <f t="shared" si="21"/>
        <v>#N/A</v>
      </c>
      <c r="BB27" s="103"/>
      <c r="BC27" s="106"/>
      <c r="BD27" s="109"/>
      <c r="BE27" s="68"/>
      <c r="BF27" s="37"/>
      <c r="BG27" s="37"/>
      <c r="BH27" s="37"/>
      <c r="BI27" s="37"/>
      <c r="BJ27" s="37"/>
      <c r="BK27" s="37"/>
      <c r="BL27" s="37"/>
      <c r="BM27" s="37"/>
      <c r="BN27" s="37"/>
      <c r="BO27" s="37"/>
    </row>
    <row r="28" spans="1:67" ht="12.75">
      <c r="A28" s="28">
        <v>20</v>
      </c>
      <c r="B28" s="31"/>
      <c r="C28" s="30"/>
      <c r="D28" s="21"/>
      <c r="E28" s="21"/>
      <c r="F28" s="21"/>
      <c r="G28" s="21"/>
      <c r="H28" s="96"/>
      <c r="I28" s="96"/>
      <c r="J28" s="96"/>
      <c r="K28" s="97" t="e">
        <f>VLOOKUP(H28,Letnice!$A$2:$B$7,2,FALSE)+VLOOKUP(I28,Letnice!$A$2:$B$7,2,FALSE)+VLOOKUP(J28,Letnice!$A$2:$B$7,2,FALSE)</f>
        <v>#N/A</v>
      </c>
      <c r="L28" s="98" t="e">
        <f>VLOOKUP(K28,Letnice!$A$16:$B$31,2,FALSE)</f>
        <v>#N/A</v>
      </c>
      <c r="M28" s="25"/>
      <c r="N28" s="78"/>
      <c r="O28" s="24"/>
      <c r="P28" s="11"/>
      <c r="Q28" s="25"/>
      <c r="R28" s="78">
        <v>0</v>
      </c>
      <c r="S28" s="129"/>
      <c r="T28" s="130"/>
      <c r="U28" s="131"/>
      <c r="V28" s="129"/>
      <c r="W28" s="130"/>
      <c r="X28" s="131"/>
      <c r="Y28" s="74">
        <f t="shared" si="11"/>
        <v>0</v>
      </c>
      <c r="Z28" s="75">
        <f t="shared" si="12"/>
        <v>0</v>
      </c>
      <c r="AA28" s="24"/>
      <c r="AB28" s="11"/>
      <c r="AC28" s="129"/>
      <c r="AD28" s="130"/>
      <c r="AE28" s="131"/>
      <c r="AF28" s="129"/>
      <c r="AG28" s="130"/>
      <c r="AH28" s="131"/>
      <c r="AI28" s="74">
        <f t="shared" si="13"/>
        <v>0</v>
      </c>
      <c r="AJ28" s="75">
        <f t="shared" si="14"/>
        <v>0</v>
      </c>
      <c r="AK28" s="11"/>
      <c r="AL28" s="129"/>
      <c r="AM28" s="130"/>
      <c r="AN28" s="131"/>
      <c r="AO28" s="129"/>
      <c r="AP28" s="130"/>
      <c r="AQ28" s="131"/>
      <c r="AR28" s="74">
        <f t="shared" si="15"/>
        <v>0</v>
      </c>
      <c r="AS28" s="75">
        <f t="shared" si="16"/>
        <v>0</v>
      </c>
      <c r="AT28" s="11"/>
      <c r="AU28" s="25"/>
      <c r="AV28" s="113"/>
      <c r="AW28" s="25">
        <f t="shared" si="17"/>
        <v>0</v>
      </c>
      <c r="AX28" s="15">
        <f t="shared" si="18"/>
        <v>0</v>
      </c>
      <c r="AY28" s="29">
        <f t="shared" si="19"/>
        <v>0</v>
      </c>
      <c r="AZ28" s="29">
        <f t="shared" si="20"/>
        <v>0</v>
      </c>
      <c r="BA28" s="7" t="e">
        <f t="shared" si="21"/>
        <v>#N/A</v>
      </c>
      <c r="BB28" s="103"/>
      <c r="BC28" s="106"/>
      <c r="BD28" s="109"/>
      <c r="BE28" s="68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67" s="3" customFormat="1" ht="12.75">
      <c r="A29" s="28">
        <v>21</v>
      </c>
      <c r="B29" s="31"/>
      <c r="C29" s="30"/>
      <c r="D29" s="21"/>
      <c r="E29" s="21"/>
      <c r="F29" s="21"/>
      <c r="G29" s="21"/>
      <c r="H29" s="96"/>
      <c r="I29" s="96"/>
      <c r="J29" s="96"/>
      <c r="K29" s="97" t="e">
        <f>VLOOKUP(H29,Letnice!$A$2:$B$7,2,FALSE)+VLOOKUP(I29,Letnice!$A$2:$B$7,2,FALSE)+VLOOKUP(J29,Letnice!$A$2:$B$7,2,FALSE)</f>
        <v>#N/A</v>
      </c>
      <c r="L29" s="98" t="e">
        <f>VLOOKUP(K29,Letnice!$A$16:$B$31,2,FALSE)</f>
        <v>#N/A</v>
      </c>
      <c r="M29" s="25"/>
      <c r="N29" s="78"/>
      <c r="O29" s="24"/>
      <c r="P29" s="11"/>
      <c r="Q29" s="25"/>
      <c r="R29" s="78">
        <v>0</v>
      </c>
      <c r="S29" s="129"/>
      <c r="T29" s="130"/>
      <c r="U29" s="131"/>
      <c r="V29" s="129"/>
      <c r="W29" s="130"/>
      <c r="X29" s="131"/>
      <c r="Y29" s="74">
        <f t="shared" si="11"/>
        <v>0</v>
      </c>
      <c r="Z29" s="75">
        <f t="shared" si="12"/>
        <v>0</v>
      </c>
      <c r="AA29" s="24"/>
      <c r="AB29" s="11"/>
      <c r="AC29" s="129"/>
      <c r="AD29" s="130"/>
      <c r="AE29" s="131"/>
      <c r="AF29" s="129"/>
      <c r="AG29" s="130"/>
      <c r="AH29" s="131"/>
      <c r="AI29" s="74">
        <f t="shared" si="13"/>
        <v>0</v>
      </c>
      <c r="AJ29" s="75">
        <f t="shared" si="14"/>
        <v>0</v>
      </c>
      <c r="AK29" s="11"/>
      <c r="AL29" s="129"/>
      <c r="AM29" s="130"/>
      <c r="AN29" s="131"/>
      <c r="AO29" s="129"/>
      <c r="AP29" s="130"/>
      <c r="AQ29" s="131"/>
      <c r="AR29" s="74">
        <f t="shared" si="15"/>
        <v>0</v>
      </c>
      <c r="AS29" s="75">
        <f t="shared" si="16"/>
        <v>0</v>
      </c>
      <c r="AT29" s="11"/>
      <c r="AU29" s="25"/>
      <c r="AV29" s="113"/>
      <c r="AW29" s="25">
        <f t="shared" si="17"/>
        <v>0</v>
      </c>
      <c r="AX29" s="15">
        <f t="shared" si="18"/>
        <v>0</v>
      </c>
      <c r="AY29" s="29">
        <f t="shared" si="19"/>
        <v>0</v>
      </c>
      <c r="AZ29" s="29">
        <f t="shared" si="20"/>
        <v>0</v>
      </c>
      <c r="BA29" s="7" t="e">
        <f t="shared" si="21"/>
        <v>#N/A</v>
      </c>
      <c r="BB29" s="103"/>
      <c r="BC29" s="106"/>
      <c r="BD29" s="109"/>
      <c r="BE29" s="68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3" customFormat="1" ht="12.75">
      <c r="A30" s="28">
        <v>22</v>
      </c>
      <c r="B30" s="31"/>
      <c r="C30" s="17"/>
      <c r="D30" s="18"/>
      <c r="E30" s="21"/>
      <c r="F30" s="21"/>
      <c r="G30" s="21"/>
      <c r="H30" s="96"/>
      <c r="I30" s="96"/>
      <c r="J30" s="96"/>
      <c r="K30" s="97" t="e">
        <f>VLOOKUP(H30,Letnice!$A$2:$B$7,2,FALSE)+VLOOKUP(I30,Letnice!$A$2:$B$7,2,FALSE)+VLOOKUP(J30,Letnice!$A$2:$B$7,2,FALSE)</f>
        <v>#N/A</v>
      </c>
      <c r="L30" s="98" t="e">
        <f>VLOOKUP(K30,Letnice!$A$16:$B$31,2,FALSE)</f>
        <v>#N/A</v>
      </c>
      <c r="M30" s="25"/>
      <c r="N30" s="78"/>
      <c r="O30" s="24"/>
      <c r="P30" s="11"/>
      <c r="Q30" s="25"/>
      <c r="R30" s="78">
        <v>0</v>
      </c>
      <c r="S30" s="129"/>
      <c r="T30" s="130"/>
      <c r="U30" s="131"/>
      <c r="V30" s="129"/>
      <c r="W30" s="130"/>
      <c r="X30" s="131"/>
      <c r="Y30" s="74">
        <f t="shared" si="11"/>
        <v>0</v>
      </c>
      <c r="Z30" s="75">
        <f t="shared" si="12"/>
        <v>0</v>
      </c>
      <c r="AA30" s="24"/>
      <c r="AB30" s="11"/>
      <c r="AC30" s="129"/>
      <c r="AD30" s="130"/>
      <c r="AE30" s="131"/>
      <c r="AF30" s="129"/>
      <c r="AG30" s="130"/>
      <c r="AH30" s="131"/>
      <c r="AI30" s="74">
        <f t="shared" si="13"/>
        <v>0</v>
      </c>
      <c r="AJ30" s="75">
        <f t="shared" si="14"/>
        <v>0</v>
      </c>
      <c r="AK30" s="11"/>
      <c r="AL30" s="129"/>
      <c r="AM30" s="130"/>
      <c r="AN30" s="131"/>
      <c r="AO30" s="129"/>
      <c r="AP30" s="130"/>
      <c r="AQ30" s="131"/>
      <c r="AR30" s="74">
        <f t="shared" si="15"/>
        <v>0</v>
      </c>
      <c r="AS30" s="75">
        <f t="shared" si="16"/>
        <v>0</v>
      </c>
      <c r="AT30" s="11"/>
      <c r="AU30" s="25"/>
      <c r="AV30" s="113"/>
      <c r="AW30" s="25">
        <f t="shared" si="17"/>
        <v>0</v>
      </c>
      <c r="AX30" s="15">
        <f t="shared" si="18"/>
        <v>0</v>
      </c>
      <c r="AY30" s="29">
        <f t="shared" si="19"/>
        <v>0</v>
      </c>
      <c r="AZ30" s="29">
        <f t="shared" si="20"/>
        <v>0</v>
      </c>
      <c r="BA30" s="7" t="e">
        <f t="shared" si="21"/>
        <v>#N/A</v>
      </c>
      <c r="BB30" s="103"/>
      <c r="BC30" s="106"/>
      <c r="BD30" s="109"/>
      <c r="BE30" s="68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67" s="3" customFormat="1" ht="12.75">
      <c r="A31" s="28">
        <v>23</v>
      </c>
      <c r="B31" s="31"/>
      <c r="C31" s="17"/>
      <c r="D31" s="18"/>
      <c r="E31" s="21"/>
      <c r="F31" s="21"/>
      <c r="G31" s="21"/>
      <c r="H31" s="96"/>
      <c r="I31" s="96"/>
      <c r="J31" s="96"/>
      <c r="K31" s="97" t="e">
        <f>VLOOKUP(H31,Letnice!$A$2:$B$7,2,FALSE)+VLOOKUP(I31,Letnice!$A$2:$B$7,2,FALSE)+VLOOKUP(J31,Letnice!$A$2:$B$7,2,FALSE)</f>
        <v>#N/A</v>
      </c>
      <c r="L31" s="98" t="e">
        <f>VLOOKUP(K31,Letnice!$A$16:$B$31,2,FALSE)</f>
        <v>#N/A</v>
      </c>
      <c r="M31" s="25"/>
      <c r="N31" s="78"/>
      <c r="O31" s="24"/>
      <c r="P31" s="11"/>
      <c r="Q31" s="25"/>
      <c r="R31" s="78">
        <v>0</v>
      </c>
      <c r="S31" s="129"/>
      <c r="T31" s="130"/>
      <c r="U31" s="131"/>
      <c r="V31" s="129"/>
      <c r="W31" s="130"/>
      <c r="X31" s="131"/>
      <c r="Y31" s="74">
        <f t="shared" si="11"/>
        <v>0</v>
      </c>
      <c r="Z31" s="75">
        <f t="shared" si="12"/>
        <v>0</v>
      </c>
      <c r="AA31" s="24"/>
      <c r="AB31" s="11"/>
      <c r="AC31" s="129"/>
      <c r="AD31" s="130"/>
      <c r="AE31" s="131"/>
      <c r="AF31" s="129"/>
      <c r="AG31" s="130"/>
      <c r="AH31" s="131"/>
      <c r="AI31" s="74">
        <f t="shared" si="13"/>
        <v>0</v>
      </c>
      <c r="AJ31" s="75">
        <f t="shared" si="14"/>
        <v>0</v>
      </c>
      <c r="AK31" s="11"/>
      <c r="AL31" s="129"/>
      <c r="AM31" s="130"/>
      <c r="AN31" s="131"/>
      <c r="AO31" s="129"/>
      <c r="AP31" s="130"/>
      <c r="AQ31" s="131"/>
      <c r="AR31" s="74">
        <f t="shared" si="15"/>
        <v>0</v>
      </c>
      <c r="AS31" s="75">
        <f t="shared" si="16"/>
        <v>0</v>
      </c>
      <c r="AT31" s="11"/>
      <c r="AU31" s="25"/>
      <c r="AV31" s="113"/>
      <c r="AW31" s="25">
        <f t="shared" si="17"/>
        <v>0</v>
      </c>
      <c r="AX31" s="15">
        <f t="shared" si="18"/>
        <v>0</v>
      </c>
      <c r="AY31" s="29">
        <f t="shared" si="19"/>
        <v>0</v>
      </c>
      <c r="AZ31" s="29">
        <f t="shared" si="20"/>
        <v>0</v>
      </c>
      <c r="BA31" s="7" t="e">
        <f t="shared" si="21"/>
        <v>#N/A</v>
      </c>
      <c r="BB31" s="103"/>
      <c r="BC31" s="106"/>
      <c r="BD31" s="109"/>
      <c r="BE31" s="68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67" s="3" customFormat="1" ht="12.75">
      <c r="A32" s="28">
        <v>24</v>
      </c>
      <c r="B32" s="31"/>
      <c r="C32" s="17"/>
      <c r="D32" s="18"/>
      <c r="E32" s="21"/>
      <c r="F32" s="21"/>
      <c r="G32" s="21"/>
      <c r="H32" s="96"/>
      <c r="I32" s="96"/>
      <c r="J32" s="96"/>
      <c r="K32" s="97" t="e">
        <f>VLOOKUP(H32,Letnice!$A$2:$B$7,2,FALSE)+VLOOKUP(I32,Letnice!$A$2:$B$7,2,FALSE)+VLOOKUP(J32,Letnice!$A$2:$B$7,2,FALSE)</f>
        <v>#N/A</v>
      </c>
      <c r="L32" s="98" t="e">
        <f>VLOOKUP(K32,Letnice!$A$16:$B$31,2,FALSE)</f>
        <v>#N/A</v>
      </c>
      <c r="M32" s="25"/>
      <c r="N32" s="78"/>
      <c r="O32" s="24"/>
      <c r="P32" s="11"/>
      <c r="Q32" s="25"/>
      <c r="R32" s="78">
        <v>0</v>
      </c>
      <c r="S32" s="129"/>
      <c r="T32" s="130"/>
      <c r="U32" s="131"/>
      <c r="V32" s="129"/>
      <c r="W32" s="130"/>
      <c r="X32" s="131"/>
      <c r="Y32" s="74">
        <f t="shared" si="11"/>
        <v>0</v>
      </c>
      <c r="Z32" s="75">
        <f t="shared" si="12"/>
        <v>0</v>
      </c>
      <c r="AA32" s="24"/>
      <c r="AB32" s="11"/>
      <c r="AC32" s="129"/>
      <c r="AD32" s="130"/>
      <c r="AE32" s="131"/>
      <c r="AF32" s="129"/>
      <c r="AG32" s="130"/>
      <c r="AH32" s="131"/>
      <c r="AI32" s="74">
        <f t="shared" si="13"/>
        <v>0</v>
      </c>
      <c r="AJ32" s="75">
        <f t="shared" si="14"/>
        <v>0</v>
      </c>
      <c r="AK32" s="11"/>
      <c r="AL32" s="129"/>
      <c r="AM32" s="130"/>
      <c r="AN32" s="131"/>
      <c r="AO32" s="129"/>
      <c r="AP32" s="130"/>
      <c r="AQ32" s="131"/>
      <c r="AR32" s="74">
        <f t="shared" si="15"/>
        <v>0</v>
      </c>
      <c r="AS32" s="75">
        <f t="shared" si="16"/>
        <v>0</v>
      </c>
      <c r="AT32" s="11"/>
      <c r="AU32" s="25"/>
      <c r="AV32" s="113"/>
      <c r="AW32" s="25">
        <f t="shared" si="17"/>
        <v>0</v>
      </c>
      <c r="AX32" s="15">
        <f t="shared" si="18"/>
        <v>0</v>
      </c>
      <c r="AY32" s="29">
        <f t="shared" si="19"/>
        <v>0</v>
      </c>
      <c r="AZ32" s="29">
        <f t="shared" si="20"/>
        <v>0</v>
      </c>
      <c r="BA32" s="7" t="e">
        <f t="shared" si="21"/>
        <v>#N/A</v>
      </c>
      <c r="BB32" s="103"/>
      <c r="BC32" s="106"/>
      <c r="BD32" s="109"/>
      <c r="BE32" s="68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spans="1:67" s="3" customFormat="1" ht="12.75">
      <c r="A33" s="28">
        <v>25</v>
      </c>
      <c r="B33" s="31"/>
      <c r="C33" s="17"/>
      <c r="D33" s="18"/>
      <c r="E33" s="21"/>
      <c r="F33" s="21"/>
      <c r="G33" s="21"/>
      <c r="H33" s="96"/>
      <c r="I33" s="96"/>
      <c r="J33" s="96"/>
      <c r="K33" s="97" t="e">
        <f>VLOOKUP(H33,Letnice!$A$2:$B$7,2,FALSE)+VLOOKUP(I33,Letnice!$A$2:$B$7,2,FALSE)+VLOOKUP(J33,Letnice!$A$2:$B$7,2,FALSE)</f>
        <v>#N/A</v>
      </c>
      <c r="L33" s="98" t="e">
        <f>VLOOKUP(K33,Letnice!$A$16:$B$31,2,FALSE)</f>
        <v>#N/A</v>
      </c>
      <c r="M33" s="25"/>
      <c r="N33" s="78"/>
      <c r="O33" s="24"/>
      <c r="P33" s="11"/>
      <c r="Q33" s="25"/>
      <c r="R33" s="78">
        <v>0</v>
      </c>
      <c r="S33" s="129"/>
      <c r="T33" s="130"/>
      <c r="U33" s="131"/>
      <c r="V33" s="129"/>
      <c r="W33" s="130"/>
      <c r="X33" s="131"/>
      <c r="Y33" s="74">
        <f t="shared" si="11"/>
        <v>0</v>
      </c>
      <c r="Z33" s="75">
        <f t="shared" si="12"/>
        <v>0</v>
      </c>
      <c r="AA33" s="24"/>
      <c r="AB33" s="11"/>
      <c r="AC33" s="129"/>
      <c r="AD33" s="130"/>
      <c r="AE33" s="131"/>
      <c r="AF33" s="129"/>
      <c r="AG33" s="130"/>
      <c r="AH33" s="131"/>
      <c r="AI33" s="74">
        <f t="shared" si="13"/>
        <v>0</v>
      </c>
      <c r="AJ33" s="75">
        <f t="shared" si="14"/>
        <v>0</v>
      </c>
      <c r="AK33" s="11"/>
      <c r="AL33" s="129"/>
      <c r="AM33" s="130"/>
      <c r="AN33" s="131"/>
      <c r="AO33" s="129"/>
      <c r="AP33" s="130"/>
      <c r="AQ33" s="131"/>
      <c r="AR33" s="74">
        <f t="shared" si="15"/>
        <v>0</v>
      </c>
      <c r="AS33" s="75">
        <f t="shared" si="16"/>
        <v>0</v>
      </c>
      <c r="AT33" s="11"/>
      <c r="AU33" s="25"/>
      <c r="AV33" s="113"/>
      <c r="AW33" s="25">
        <f t="shared" si="17"/>
        <v>0</v>
      </c>
      <c r="AX33" s="15">
        <f t="shared" si="18"/>
        <v>0</v>
      </c>
      <c r="AY33" s="29">
        <f t="shared" si="19"/>
        <v>0</v>
      </c>
      <c r="AZ33" s="29">
        <f t="shared" si="20"/>
        <v>0</v>
      </c>
      <c r="BA33" s="7" t="e">
        <f t="shared" si="21"/>
        <v>#N/A</v>
      </c>
      <c r="BB33" s="103"/>
      <c r="BC33" s="106"/>
      <c r="BD33" s="109"/>
      <c r="BE33" s="68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67" s="3" customFormat="1" ht="12.75">
      <c r="A34" s="28">
        <v>26</v>
      </c>
      <c r="B34" s="31"/>
      <c r="C34" s="17"/>
      <c r="D34" s="18"/>
      <c r="E34" s="21"/>
      <c r="F34" s="21"/>
      <c r="G34" s="21"/>
      <c r="H34" s="96"/>
      <c r="I34" s="96"/>
      <c r="J34" s="96"/>
      <c r="K34" s="97" t="e">
        <f>VLOOKUP(H34,Letnice!$A$2:$B$7,2,FALSE)+VLOOKUP(I34,Letnice!$A$2:$B$7,2,FALSE)+VLOOKUP(J34,Letnice!$A$2:$B$7,2,FALSE)</f>
        <v>#N/A</v>
      </c>
      <c r="L34" s="98" t="e">
        <f>VLOOKUP(K34,Letnice!$A$16:$B$31,2,FALSE)</f>
        <v>#N/A</v>
      </c>
      <c r="M34" s="25"/>
      <c r="N34" s="78"/>
      <c r="O34" s="24"/>
      <c r="P34" s="11"/>
      <c r="Q34" s="25"/>
      <c r="R34" s="78">
        <v>0</v>
      </c>
      <c r="S34" s="129"/>
      <c r="T34" s="130"/>
      <c r="U34" s="131"/>
      <c r="V34" s="129"/>
      <c r="W34" s="130"/>
      <c r="X34" s="131"/>
      <c r="Y34" s="74">
        <f t="shared" si="11"/>
        <v>0</v>
      </c>
      <c r="Z34" s="75">
        <f t="shared" si="12"/>
        <v>0</v>
      </c>
      <c r="AA34" s="24"/>
      <c r="AB34" s="11"/>
      <c r="AC34" s="129"/>
      <c r="AD34" s="130"/>
      <c r="AE34" s="131"/>
      <c r="AF34" s="129"/>
      <c r="AG34" s="130"/>
      <c r="AH34" s="131"/>
      <c r="AI34" s="74">
        <f t="shared" si="13"/>
        <v>0</v>
      </c>
      <c r="AJ34" s="75">
        <f t="shared" si="14"/>
        <v>0</v>
      </c>
      <c r="AK34" s="11"/>
      <c r="AL34" s="129"/>
      <c r="AM34" s="130"/>
      <c r="AN34" s="131"/>
      <c r="AO34" s="129"/>
      <c r="AP34" s="130"/>
      <c r="AQ34" s="131"/>
      <c r="AR34" s="74">
        <f t="shared" si="15"/>
        <v>0</v>
      </c>
      <c r="AS34" s="75">
        <f t="shared" si="16"/>
        <v>0</v>
      </c>
      <c r="AT34" s="11"/>
      <c r="AU34" s="25"/>
      <c r="AV34" s="113"/>
      <c r="AW34" s="25">
        <f t="shared" si="17"/>
        <v>0</v>
      </c>
      <c r="AX34" s="15">
        <f t="shared" si="18"/>
        <v>0</v>
      </c>
      <c r="AY34" s="29">
        <f t="shared" si="19"/>
        <v>0</v>
      </c>
      <c r="AZ34" s="29">
        <f t="shared" si="20"/>
        <v>0</v>
      </c>
      <c r="BA34" s="7" t="e">
        <f t="shared" si="21"/>
        <v>#N/A</v>
      </c>
      <c r="BB34" s="103"/>
      <c r="BC34" s="106"/>
      <c r="BD34" s="109"/>
      <c r="BE34" s="68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67" s="3" customFormat="1" ht="12.75">
      <c r="A35" s="28">
        <v>27</v>
      </c>
      <c r="B35" s="31"/>
      <c r="C35" s="17"/>
      <c r="D35" s="18"/>
      <c r="E35" s="21"/>
      <c r="F35" s="21"/>
      <c r="G35" s="21"/>
      <c r="H35" s="96"/>
      <c r="I35" s="96"/>
      <c r="J35" s="96"/>
      <c r="K35" s="97" t="e">
        <f>VLOOKUP(H35,Letnice!$A$2:$B$7,2,FALSE)+VLOOKUP(I35,Letnice!$A$2:$B$7,2,FALSE)+VLOOKUP(J35,Letnice!$A$2:$B$7,2,FALSE)</f>
        <v>#N/A</v>
      </c>
      <c r="L35" s="98" t="e">
        <f>VLOOKUP(K35,Letnice!$A$16:$B$31,2,FALSE)</f>
        <v>#N/A</v>
      </c>
      <c r="M35" s="25"/>
      <c r="N35" s="78"/>
      <c r="O35" s="24"/>
      <c r="P35" s="11"/>
      <c r="Q35" s="25"/>
      <c r="R35" s="78">
        <v>0</v>
      </c>
      <c r="S35" s="129"/>
      <c r="T35" s="130"/>
      <c r="U35" s="131"/>
      <c r="V35" s="129"/>
      <c r="W35" s="130"/>
      <c r="X35" s="131"/>
      <c r="Y35" s="74">
        <f t="shared" si="11"/>
        <v>0</v>
      </c>
      <c r="Z35" s="75">
        <f t="shared" si="12"/>
        <v>0</v>
      </c>
      <c r="AA35" s="24"/>
      <c r="AB35" s="11"/>
      <c r="AC35" s="129"/>
      <c r="AD35" s="130"/>
      <c r="AE35" s="131"/>
      <c r="AF35" s="129"/>
      <c r="AG35" s="130"/>
      <c r="AH35" s="131"/>
      <c r="AI35" s="74">
        <f t="shared" si="13"/>
        <v>0</v>
      </c>
      <c r="AJ35" s="75">
        <f t="shared" si="14"/>
        <v>0</v>
      </c>
      <c r="AK35" s="11"/>
      <c r="AL35" s="129"/>
      <c r="AM35" s="130"/>
      <c r="AN35" s="131"/>
      <c r="AO35" s="129"/>
      <c r="AP35" s="130"/>
      <c r="AQ35" s="131"/>
      <c r="AR35" s="74">
        <f t="shared" si="15"/>
        <v>0</v>
      </c>
      <c r="AS35" s="75">
        <f t="shared" si="16"/>
        <v>0</v>
      </c>
      <c r="AT35" s="11"/>
      <c r="AU35" s="25"/>
      <c r="AV35" s="113"/>
      <c r="AW35" s="25">
        <f t="shared" si="17"/>
        <v>0</v>
      </c>
      <c r="AX35" s="15">
        <f t="shared" si="18"/>
        <v>0</v>
      </c>
      <c r="AY35" s="29">
        <f t="shared" si="19"/>
        <v>0</v>
      </c>
      <c r="AZ35" s="29">
        <f t="shared" si="20"/>
        <v>0</v>
      </c>
      <c r="BA35" s="7" t="e">
        <f t="shared" si="21"/>
        <v>#N/A</v>
      </c>
      <c r="BB35" s="103"/>
      <c r="BC35" s="106"/>
      <c r="BD35" s="109"/>
      <c r="BE35" s="68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spans="1:67" s="3" customFormat="1" ht="12.75">
      <c r="A36" s="28">
        <v>28</v>
      </c>
      <c r="B36" s="31"/>
      <c r="C36" s="17"/>
      <c r="D36" s="18"/>
      <c r="E36" s="21"/>
      <c r="F36" s="21"/>
      <c r="G36" s="21"/>
      <c r="H36" s="96"/>
      <c r="I36" s="96"/>
      <c r="J36" s="96"/>
      <c r="K36" s="97" t="e">
        <f>VLOOKUP(H36,Letnice!$A$2:$B$7,2,FALSE)+VLOOKUP(I36,Letnice!$A$2:$B$7,2,FALSE)+VLOOKUP(J36,Letnice!$A$2:$B$7,2,FALSE)</f>
        <v>#N/A</v>
      </c>
      <c r="L36" s="98" t="e">
        <f>VLOOKUP(K36,Letnice!$A$16:$B$31,2,FALSE)</f>
        <v>#N/A</v>
      </c>
      <c r="M36" s="25"/>
      <c r="N36" s="78"/>
      <c r="O36" s="24"/>
      <c r="P36" s="11"/>
      <c r="Q36" s="25"/>
      <c r="R36" s="78">
        <v>0</v>
      </c>
      <c r="S36" s="129"/>
      <c r="T36" s="130"/>
      <c r="U36" s="131"/>
      <c r="V36" s="129"/>
      <c r="W36" s="130"/>
      <c r="X36" s="131"/>
      <c r="Y36" s="74">
        <f t="shared" si="11"/>
        <v>0</v>
      </c>
      <c r="Z36" s="75">
        <f t="shared" si="12"/>
        <v>0</v>
      </c>
      <c r="AA36" s="24"/>
      <c r="AB36" s="11"/>
      <c r="AC36" s="129"/>
      <c r="AD36" s="130"/>
      <c r="AE36" s="131"/>
      <c r="AF36" s="129"/>
      <c r="AG36" s="130"/>
      <c r="AH36" s="131"/>
      <c r="AI36" s="74">
        <f t="shared" si="13"/>
        <v>0</v>
      </c>
      <c r="AJ36" s="75">
        <f t="shared" si="14"/>
        <v>0</v>
      </c>
      <c r="AK36" s="11"/>
      <c r="AL36" s="129"/>
      <c r="AM36" s="130"/>
      <c r="AN36" s="131"/>
      <c r="AO36" s="129"/>
      <c r="AP36" s="130"/>
      <c r="AQ36" s="131"/>
      <c r="AR36" s="74">
        <f t="shared" si="15"/>
        <v>0</v>
      </c>
      <c r="AS36" s="75">
        <f t="shared" si="16"/>
        <v>0</v>
      </c>
      <c r="AT36" s="11"/>
      <c r="AU36" s="25"/>
      <c r="AV36" s="113"/>
      <c r="AW36" s="25">
        <f t="shared" si="17"/>
        <v>0</v>
      </c>
      <c r="AX36" s="15">
        <f t="shared" si="18"/>
        <v>0</v>
      </c>
      <c r="AY36" s="29">
        <f t="shared" si="19"/>
        <v>0</v>
      </c>
      <c r="AZ36" s="29">
        <f t="shared" si="20"/>
        <v>0</v>
      </c>
      <c r="BA36" s="7" t="e">
        <f t="shared" si="21"/>
        <v>#N/A</v>
      </c>
      <c r="BB36" s="103"/>
      <c r="BC36" s="106"/>
      <c r="BD36" s="109"/>
      <c r="BE36" s="68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pans="1:67" ht="12.75">
      <c r="A37" s="28">
        <v>29</v>
      </c>
      <c r="B37" s="31"/>
      <c r="C37" s="17"/>
      <c r="D37" s="18"/>
      <c r="E37" s="21"/>
      <c r="F37" s="21"/>
      <c r="G37" s="21"/>
      <c r="H37" s="96"/>
      <c r="I37" s="96"/>
      <c r="J37" s="96"/>
      <c r="K37" s="97" t="e">
        <f>VLOOKUP(H37,Letnice!$A$2:$B$7,2,FALSE)+VLOOKUP(I37,Letnice!$A$2:$B$7,2,FALSE)+VLOOKUP(J37,Letnice!$A$2:$B$7,2,FALSE)</f>
        <v>#N/A</v>
      </c>
      <c r="L37" s="98" t="e">
        <f>VLOOKUP(K37,Letnice!$A$16:$B$31,2,FALSE)</f>
        <v>#N/A</v>
      </c>
      <c r="M37" s="25"/>
      <c r="N37" s="78"/>
      <c r="O37" s="24"/>
      <c r="P37" s="11"/>
      <c r="Q37" s="25"/>
      <c r="R37" s="78">
        <v>0</v>
      </c>
      <c r="S37" s="129"/>
      <c r="T37" s="130"/>
      <c r="U37" s="131"/>
      <c r="V37" s="129"/>
      <c r="W37" s="130"/>
      <c r="X37" s="131"/>
      <c r="Y37" s="74">
        <f t="shared" si="11"/>
        <v>0</v>
      </c>
      <c r="Z37" s="75">
        <f t="shared" si="12"/>
        <v>0</v>
      </c>
      <c r="AA37" s="24"/>
      <c r="AB37" s="11"/>
      <c r="AC37" s="129"/>
      <c r="AD37" s="130"/>
      <c r="AE37" s="131"/>
      <c r="AF37" s="129"/>
      <c r="AG37" s="130"/>
      <c r="AH37" s="131"/>
      <c r="AI37" s="74">
        <f t="shared" si="13"/>
        <v>0</v>
      </c>
      <c r="AJ37" s="75">
        <f t="shared" si="14"/>
        <v>0</v>
      </c>
      <c r="AK37" s="11"/>
      <c r="AL37" s="129"/>
      <c r="AM37" s="130"/>
      <c r="AN37" s="131"/>
      <c r="AO37" s="129"/>
      <c r="AP37" s="130"/>
      <c r="AQ37" s="131"/>
      <c r="AR37" s="74">
        <f t="shared" si="15"/>
        <v>0</v>
      </c>
      <c r="AS37" s="75">
        <f t="shared" si="16"/>
        <v>0</v>
      </c>
      <c r="AT37" s="11"/>
      <c r="AU37" s="25"/>
      <c r="AV37" s="113"/>
      <c r="AW37" s="25">
        <f t="shared" si="17"/>
        <v>0</v>
      </c>
      <c r="AX37" s="15">
        <f t="shared" si="18"/>
        <v>0</v>
      </c>
      <c r="AY37" s="29">
        <f t="shared" si="19"/>
        <v>0</v>
      </c>
      <c r="AZ37" s="29">
        <f t="shared" si="20"/>
        <v>0</v>
      </c>
      <c r="BA37" s="7" t="e">
        <f t="shared" si="21"/>
        <v>#N/A</v>
      </c>
      <c r="BB37" s="103"/>
      <c r="BC37" s="106"/>
      <c r="BD37" s="109"/>
      <c r="BE37" s="68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1:67" ht="12.75">
      <c r="A38" s="28">
        <v>30</v>
      </c>
      <c r="B38" s="31"/>
      <c r="C38" s="17"/>
      <c r="D38" s="18"/>
      <c r="E38" s="21"/>
      <c r="F38" s="21"/>
      <c r="G38" s="21"/>
      <c r="H38" s="96"/>
      <c r="I38" s="96"/>
      <c r="J38" s="96"/>
      <c r="K38" s="97" t="e">
        <f>VLOOKUP(H38,Letnice!$A$2:$B$7,2,FALSE)+VLOOKUP(I38,Letnice!$A$2:$B$7,2,FALSE)+VLOOKUP(J38,Letnice!$A$2:$B$7,2,FALSE)</f>
        <v>#N/A</v>
      </c>
      <c r="L38" s="98" t="e">
        <f>VLOOKUP(K38,Letnice!$A$16:$B$31,2,FALSE)</f>
        <v>#N/A</v>
      </c>
      <c r="M38" s="25"/>
      <c r="N38" s="78"/>
      <c r="O38" s="24"/>
      <c r="P38" s="11"/>
      <c r="Q38" s="25"/>
      <c r="R38" s="78">
        <v>0</v>
      </c>
      <c r="S38" s="129"/>
      <c r="T38" s="130"/>
      <c r="U38" s="131"/>
      <c r="V38" s="129"/>
      <c r="W38" s="130"/>
      <c r="X38" s="131"/>
      <c r="Y38" s="74">
        <f t="shared" si="11"/>
        <v>0</v>
      </c>
      <c r="Z38" s="75">
        <f t="shared" si="12"/>
        <v>0</v>
      </c>
      <c r="AA38" s="24"/>
      <c r="AB38" s="11"/>
      <c r="AC38" s="129"/>
      <c r="AD38" s="130"/>
      <c r="AE38" s="131"/>
      <c r="AF38" s="129"/>
      <c r="AG38" s="130"/>
      <c r="AH38" s="131"/>
      <c r="AI38" s="74">
        <f t="shared" si="13"/>
        <v>0</v>
      </c>
      <c r="AJ38" s="75">
        <f t="shared" si="14"/>
        <v>0</v>
      </c>
      <c r="AK38" s="11"/>
      <c r="AL38" s="129"/>
      <c r="AM38" s="130"/>
      <c r="AN38" s="131"/>
      <c r="AO38" s="129"/>
      <c r="AP38" s="130"/>
      <c r="AQ38" s="131"/>
      <c r="AR38" s="74">
        <f t="shared" si="15"/>
        <v>0</v>
      </c>
      <c r="AS38" s="75">
        <f t="shared" si="16"/>
        <v>0</v>
      </c>
      <c r="AT38" s="11"/>
      <c r="AU38" s="25"/>
      <c r="AV38" s="113"/>
      <c r="AW38" s="25">
        <f t="shared" si="17"/>
        <v>0</v>
      </c>
      <c r="AX38" s="15">
        <f t="shared" si="18"/>
        <v>0</v>
      </c>
      <c r="AY38" s="29">
        <f t="shared" si="19"/>
        <v>0</v>
      </c>
      <c r="AZ38" s="29">
        <f t="shared" si="20"/>
        <v>0</v>
      </c>
      <c r="BA38" s="7" t="e">
        <f t="shared" si="21"/>
        <v>#N/A</v>
      </c>
      <c r="BB38" s="103"/>
      <c r="BC38" s="106"/>
      <c r="BD38" s="109"/>
      <c r="BE38" s="68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7" ht="12.75">
      <c r="A39" s="28">
        <v>31</v>
      </c>
      <c r="B39" s="32"/>
      <c r="C39" s="17"/>
      <c r="D39" s="18"/>
      <c r="E39" s="21"/>
      <c r="F39" s="21"/>
      <c r="G39" s="21"/>
      <c r="H39" s="96"/>
      <c r="I39" s="96"/>
      <c r="J39" s="96"/>
      <c r="K39" s="97" t="e">
        <f>VLOOKUP(H39,Letnice!$A$2:$B$7,2,FALSE)+VLOOKUP(I39,Letnice!$A$2:$B$7,2,FALSE)+VLOOKUP(J39,Letnice!$A$2:$B$7,2,FALSE)</f>
        <v>#N/A</v>
      </c>
      <c r="L39" s="98" t="e">
        <f>VLOOKUP(K39,Letnice!$A$16:$B$31,2,FALSE)</f>
        <v>#N/A</v>
      </c>
      <c r="M39" s="25"/>
      <c r="N39" s="78"/>
      <c r="O39" s="24"/>
      <c r="P39" s="11"/>
      <c r="Q39" s="25"/>
      <c r="R39" s="78">
        <v>0</v>
      </c>
      <c r="S39" s="129"/>
      <c r="T39" s="130"/>
      <c r="U39" s="131"/>
      <c r="V39" s="129"/>
      <c r="W39" s="130"/>
      <c r="X39" s="131"/>
      <c r="Y39" s="74">
        <f t="shared" si="11"/>
        <v>0</v>
      </c>
      <c r="Z39" s="75">
        <f t="shared" si="12"/>
        <v>0</v>
      </c>
      <c r="AA39" s="24"/>
      <c r="AB39" s="11"/>
      <c r="AC39" s="129"/>
      <c r="AD39" s="130"/>
      <c r="AE39" s="131"/>
      <c r="AF39" s="129"/>
      <c r="AG39" s="130"/>
      <c r="AH39" s="131"/>
      <c r="AI39" s="74">
        <f t="shared" si="13"/>
        <v>0</v>
      </c>
      <c r="AJ39" s="75">
        <f t="shared" si="14"/>
        <v>0</v>
      </c>
      <c r="AK39" s="11"/>
      <c r="AL39" s="129"/>
      <c r="AM39" s="130"/>
      <c r="AN39" s="131"/>
      <c r="AO39" s="129"/>
      <c r="AP39" s="130"/>
      <c r="AQ39" s="131"/>
      <c r="AR39" s="74">
        <f t="shared" si="15"/>
        <v>0</v>
      </c>
      <c r="AS39" s="75">
        <f t="shared" si="16"/>
        <v>0</v>
      </c>
      <c r="AT39" s="11"/>
      <c r="AU39" s="25"/>
      <c r="AV39" s="113"/>
      <c r="AW39" s="25">
        <f t="shared" si="17"/>
        <v>0</v>
      </c>
      <c r="AX39" s="15">
        <f t="shared" si="18"/>
        <v>0</v>
      </c>
      <c r="AY39" s="29">
        <f t="shared" si="19"/>
        <v>0</v>
      </c>
      <c r="AZ39" s="29">
        <f t="shared" si="20"/>
        <v>0</v>
      </c>
      <c r="BA39" s="7" t="e">
        <f t="shared" si="21"/>
        <v>#N/A</v>
      </c>
      <c r="BB39" s="103"/>
      <c r="BC39" s="106"/>
      <c r="BD39" s="109"/>
      <c r="BE39" s="68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67" ht="12.75">
      <c r="A40" s="28">
        <v>32</v>
      </c>
      <c r="B40" s="31"/>
      <c r="C40" s="30"/>
      <c r="D40" s="21"/>
      <c r="E40" s="21"/>
      <c r="F40" s="21"/>
      <c r="G40" s="21"/>
      <c r="H40" s="96"/>
      <c r="I40" s="96"/>
      <c r="J40" s="96"/>
      <c r="K40" s="97" t="e">
        <f>VLOOKUP(H40,Letnice!$A$2:$B$7,2,FALSE)+VLOOKUP(I40,Letnice!$A$2:$B$7,2,FALSE)+VLOOKUP(J40,Letnice!$A$2:$B$7,2,FALSE)</f>
        <v>#N/A</v>
      </c>
      <c r="L40" s="98" t="e">
        <f>VLOOKUP(K40,Letnice!$A$16:$B$31,2,FALSE)</f>
        <v>#N/A</v>
      </c>
      <c r="M40" s="25"/>
      <c r="N40" s="78"/>
      <c r="O40" s="24"/>
      <c r="P40" s="11"/>
      <c r="Q40" s="25"/>
      <c r="R40" s="78">
        <v>0</v>
      </c>
      <c r="S40" s="129"/>
      <c r="T40" s="130"/>
      <c r="U40" s="131"/>
      <c r="V40" s="129"/>
      <c r="W40" s="130"/>
      <c r="X40" s="131"/>
      <c r="Y40" s="74">
        <f t="shared" si="11"/>
        <v>0</v>
      </c>
      <c r="Z40" s="75">
        <f t="shared" si="12"/>
        <v>0</v>
      </c>
      <c r="AA40" s="24"/>
      <c r="AB40" s="11"/>
      <c r="AC40" s="129"/>
      <c r="AD40" s="130"/>
      <c r="AE40" s="131"/>
      <c r="AF40" s="129"/>
      <c r="AG40" s="130"/>
      <c r="AH40" s="131"/>
      <c r="AI40" s="74">
        <f t="shared" si="13"/>
        <v>0</v>
      </c>
      <c r="AJ40" s="75">
        <f t="shared" si="14"/>
        <v>0</v>
      </c>
      <c r="AK40" s="11"/>
      <c r="AL40" s="129"/>
      <c r="AM40" s="130"/>
      <c r="AN40" s="131"/>
      <c r="AO40" s="129"/>
      <c r="AP40" s="130"/>
      <c r="AQ40" s="131"/>
      <c r="AR40" s="74">
        <f t="shared" si="15"/>
        <v>0</v>
      </c>
      <c r="AS40" s="75">
        <f t="shared" si="16"/>
        <v>0</v>
      </c>
      <c r="AT40" s="11"/>
      <c r="AU40" s="25"/>
      <c r="AV40" s="113"/>
      <c r="AW40" s="25">
        <f t="shared" si="17"/>
        <v>0</v>
      </c>
      <c r="AX40" s="15">
        <f t="shared" si="18"/>
        <v>0</v>
      </c>
      <c r="AY40" s="29">
        <f t="shared" si="19"/>
        <v>0</v>
      </c>
      <c r="AZ40" s="29">
        <f t="shared" si="20"/>
        <v>0</v>
      </c>
      <c r="BA40" s="7" t="e">
        <f t="shared" si="21"/>
        <v>#N/A</v>
      </c>
      <c r="BB40" s="103"/>
      <c r="BC40" s="106"/>
      <c r="BD40" s="109"/>
      <c r="BE40" s="68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1:67" ht="12.75">
      <c r="A41" s="28">
        <v>33</v>
      </c>
      <c r="B41" s="31"/>
      <c r="C41" s="30"/>
      <c r="D41" s="21"/>
      <c r="E41" s="21"/>
      <c r="F41" s="21"/>
      <c r="G41" s="21"/>
      <c r="H41" s="96"/>
      <c r="I41" s="96"/>
      <c r="J41" s="96"/>
      <c r="K41" s="97" t="e">
        <f>VLOOKUP(H41,Letnice!$A$2:$B$7,2,FALSE)+VLOOKUP(I41,Letnice!$A$2:$B$7,2,FALSE)+VLOOKUP(J41,Letnice!$A$2:$B$7,2,FALSE)</f>
        <v>#N/A</v>
      </c>
      <c r="L41" s="98" t="e">
        <f>VLOOKUP(K41,Letnice!$A$16:$B$31,2,FALSE)</f>
        <v>#N/A</v>
      </c>
      <c r="M41" s="25"/>
      <c r="N41" s="78"/>
      <c r="O41" s="24"/>
      <c r="P41" s="11"/>
      <c r="Q41" s="25"/>
      <c r="R41" s="78">
        <v>0</v>
      </c>
      <c r="S41" s="129"/>
      <c r="T41" s="130"/>
      <c r="U41" s="131"/>
      <c r="V41" s="129"/>
      <c r="W41" s="130"/>
      <c r="X41" s="131"/>
      <c r="Y41" s="74">
        <f t="shared" si="11"/>
        <v>0</v>
      </c>
      <c r="Z41" s="75">
        <f t="shared" si="12"/>
        <v>0</v>
      </c>
      <c r="AA41" s="24"/>
      <c r="AB41" s="11"/>
      <c r="AC41" s="129"/>
      <c r="AD41" s="130"/>
      <c r="AE41" s="131"/>
      <c r="AF41" s="129"/>
      <c r="AG41" s="130"/>
      <c r="AH41" s="131"/>
      <c r="AI41" s="74">
        <f t="shared" si="13"/>
        <v>0</v>
      </c>
      <c r="AJ41" s="75">
        <f t="shared" si="14"/>
        <v>0</v>
      </c>
      <c r="AK41" s="11"/>
      <c r="AL41" s="129"/>
      <c r="AM41" s="130"/>
      <c r="AN41" s="131"/>
      <c r="AO41" s="129"/>
      <c r="AP41" s="130"/>
      <c r="AQ41" s="131"/>
      <c r="AR41" s="74">
        <f t="shared" si="15"/>
        <v>0</v>
      </c>
      <c r="AS41" s="75">
        <f t="shared" si="16"/>
        <v>0</v>
      </c>
      <c r="AT41" s="11"/>
      <c r="AU41" s="25"/>
      <c r="AV41" s="113"/>
      <c r="AW41" s="25">
        <f t="shared" si="17"/>
        <v>0</v>
      </c>
      <c r="AX41" s="15">
        <f t="shared" si="18"/>
        <v>0</v>
      </c>
      <c r="AY41" s="29">
        <f t="shared" si="19"/>
        <v>0</v>
      </c>
      <c r="AZ41" s="29">
        <f t="shared" si="20"/>
        <v>0</v>
      </c>
      <c r="BA41" s="7" t="e">
        <f t="shared" si="21"/>
        <v>#N/A</v>
      </c>
      <c r="BB41" s="103"/>
      <c r="BC41" s="106"/>
      <c r="BD41" s="109"/>
      <c r="BE41" s="68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ht="12.75">
      <c r="A42" s="28">
        <v>34</v>
      </c>
      <c r="B42" s="31"/>
      <c r="C42" s="30"/>
      <c r="D42" s="21"/>
      <c r="E42" s="21"/>
      <c r="F42" s="21"/>
      <c r="G42" s="21"/>
      <c r="H42" s="96"/>
      <c r="I42" s="96"/>
      <c r="J42" s="96"/>
      <c r="K42" s="97" t="e">
        <f>VLOOKUP(H42,Letnice!$A$2:$B$7,2,FALSE)+VLOOKUP(I42,Letnice!$A$2:$B$7,2,FALSE)+VLOOKUP(J42,Letnice!$A$2:$B$7,2,FALSE)</f>
        <v>#N/A</v>
      </c>
      <c r="L42" s="98" t="e">
        <f>VLOOKUP(K42,Letnice!$A$16:$B$31,2,FALSE)</f>
        <v>#N/A</v>
      </c>
      <c r="M42" s="25"/>
      <c r="N42" s="78"/>
      <c r="O42" s="24"/>
      <c r="P42" s="11"/>
      <c r="Q42" s="25"/>
      <c r="R42" s="78">
        <v>0</v>
      </c>
      <c r="S42" s="129"/>
      <c r="T42" s="130"/>
      <c r="U42" s="131"/>
      <c r="V42" s="129"/>
      <c r="W42" s="130"/>
      <c r="X42" s="131"/>
      <c r="Y42" s="74">
        <f t="shared" si="11"/>
        <v>0</v>
      </c>
      <c r="Z42" s="75">
        <f t="shared" si="12"/>
        <v>0</v>
      </c>
      <c r="AA42" s="24"/>
      <c r="AB42" s="11"/>
      <c r="AC42" s="129"/>
      <c r="AD42" s="130"/>
      <c r="AE42" s="131"/>
      <c r="AF42" s="129"/>
      <c r="AG42" s="130"/>
      <c r="AH42" s="131"/>
      <c r="AI42" s="74">
        <f t="shared" si="13"/>
        <v>0</v>
      </c>
      <c r="AJ42" s="75">
        <f t="shared" si="14"/>
        <v>0</v>
      </c>
      <c r="AK42" s="11"/>
      <c r="AL42" s="129"/>
      <c r="AM42" s="130"/>
      <c r="AN42" s="131"/>
      <c r="AO42" s="129"/>
      <c r="AP42" s="130"/>
      <c r="AQ42" s="131"/>
      <c r="AR42" s="74">
        <f t="shared" si="15"/>
        <v>0</v>
      </c>
      <c r="AS42" s="75">
        <f t="shared" si="16"/>
        <v>0</v>
      </c>
      <c r="AT42" s="11"/>
      <c r="AU42" s="25"/>
      <c r="AV42" s="113"/>
      <c r="AW42" s="25">
        <f t="shared" si="17"/>
        <v>0</v>
      </c>
      <c r="AX42" s="15">
        <f t="shared" si="18"/>
        <v>0</v>
      </c>
      <c r="AY42" s="29">
        <f t="shared" si="19"/>
        <v>0</v>
      </c>
      <c r="AZ42" s="29">
        <f t="shared" si="20"/>
        <v>0</v>
      </c>
      <c r="BA42" s="7" t="e">
        <f t="shared" si="21"/>
        <v>#N/A</v>
      </c>
      <c r="BB42" s="103"/>
      <c r="BC42" s="106"/>
      <c r="BD42" s="109"/>
      <c r="BE42" s="68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ht="12.75">
      <c r="A43" s="37"/>
      <c r="B43" s="37"/>
      <c r="C43" s="37"/>
      <c r="D43" s="37"/>
      <c r="E43" s="37"/>
      <c r="F43" s="37"/>
      <c r="G43" s="37"/>
      <c r="H43" s="99"/>
      <c r="I43" s="99"/>
      <c r="J43" s="99"/>
      <c r="K43" s="99"/>
      <c r="L43" s="37"/>
      <c r="M43" s="64"/>
      <c r="N43" s="68"/>
      <c r="O43" s="37"/>
      <c r="P43" s="37"/>
      <c r="Q43" s="37"/>
      <c r="R43" s="68"/>
      <c r="S43" s="68"/>
      <c r="T43" s="68"/>
      <c r="U43" s="68"/>
      <c r="V43" s="68"/>
      <c r="W43" s="68"/>
      <c r="X43" s="68"/>
      <c r="Y43" s="68"/>
      <c r="Z43" s="68"/>
      <c r="AA43" s="37"/>
      <c r="AB43" s="37"/>
      <c r="AC43" s="37"/>
      <c r="AD43" s="37"/>
      <c r="AE43" s="37"/>
      <c r="AF43" s="37"/>
      <c r="AG43" s="37"/>
      <c r="AH43" s="37"/>
      <c r="AI43" s="68"/>
      <c r="AJ43" s="68"/>
      <c r="AK43" s="37"/>
      <c r="AL43" s="37"/>
      <c r="AM43" s="37"/>
      <c r="AN43" s="37"/>
      <c r="AO43" s="37"/>
      <c r="AP43" s="37"/>
      <c r="AQ43" s="37"/>
      <c r="AR43" s="68"/>
      <c r="AS43" s="68"/>
      <c r="AT43" s="37"/>
      <c r="AU43" s="64"/>
      <c r="AV43" s="64"/>
      <c r="AW43" s="64"/>
      <c r="AX43" s="37"/>
      <c r="AY43" s="37"/>
      <c r="AZ43" s="37"/>
      <c r="BA43" s="37"/>
      <c r="BB43" s="104"/>
      <c r="BC43" s="57"/>
      <c r="BD43" s="109"/>
      <c r="BE43" s="68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68" t="str">
        <f>Osnovni_podatki!A11</f>
        <v>Predsednik B komisije:</v>
      </c>
      <c r="O44" s="37"/>
      <c r="P44" s="37"/>
      <c r="Q44" s="37"/>
      <c r="R44" s="68"/>
      <c r="S44" s="68"/>
      <c r="T44" s="68"/>
      <c r="U44" s="68"/>
      <c r="V44" s="68"/>
      <c r="W44" s="68"/>
      <c r="X44" s="68"/>
      <c r="Y44" s="68"/>
      <c r="Z44" s="68"/>
      <c r="AA44" s="37"/>
      <c r="AB44" s="37"/>
      <c r="AC44" s="37"/>
      <c r="AD44" s="37"/>
      <c r="AE44" s="37"/>
      <c r="AF44" s="37"/>
      <c r="AG44" s="37"/>
      <c r="AH44" s="37"/>
      <c r="AI44" s="68"/>
      <c r="AJ44" s="68"/>
      <c r="AK44" s="37"/>
      <c r="AL44" s="37"/>
      <c r="AM44" s="37"/>
      <c r="AN44" s="37"/>
      <c r="AO44" s="37"/>
      <c r="AP44" s="37"/>
      <c r="AQ44" s="37"/>
      <c r="AR44" s="68"/>
      <c r="AS44" s="68"/>
      <c r="AT44" s="37"/>
      <c r="AU44" s="64"/>
      <c r="AV44" s="64"/>
      <c r="AW44" s="64"/>
      <c r="AX44" s="37"/>
      <c r="AY44" s="37"/>
      <c r="AZ44" s="37"/>
      <c r="BA44" s="112" t="str">
        <f>Osnovni_podatki!A12</f>
        <v>Vodja tekmovanja:</v>
      </c>
      <c r="BB44" s="104"/>
      <c r="BC44" s="57"/>
      <c r="BD44" s="109"/>
      <c r="BE44" s="68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spans="1:67" ht="12.75">
      <c r="A45" s="37" t="str">
        <f>Osnovni_podatki!B10</f>
        <v>Ivo Črnilec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68" t="str">
        <f>Osnovni_podatki!B11</f>
        <v>Grega Meglič</v>
      </c>
      <c r="O45" s="37"/>
      <c r="P45" s="37"/>
      <c r="Q45" s="37"/>
      <c r="R45" s="68"/>
      <c r="S45" s="68"/>
      <c r="T45" s="68"/>
      <c r="U45" s="68"/>
      <c r="V45" s="68"/>
      <c r="W45" s="68"/>
      <c r="X45" s="68"/>
      <c r="Y45" s="68"/>
      <c r="Z45" s="68"/>
      <c r="AA45" s="37"/>
      <c r="AB45" s="37"/>
      <c r="AC45" s="37"/>
      <c r="AD45" s="37"/>
      <c r="AE45" s="37"/>
      <c r="AF45" s="37"/>
      <c r="AG45" s="37"/>
      <c r="AH45" s="37"/>
      <c r="AI45" s="68"/>
      <c r="AJ45" s="68"/>
      <c r="AK45" s="37"/>
      <c r="AL45" s="37"/>
      <c r="AM45" s="37"/>
      <c r="AN45" s="37"/>
      <c r="AO45" s="37"/>
      <c r="AP45" s="37"/>
      <c r="AQ45" s="37"/>
      <c r="AR45" s="68"/>
      <c r="AS45" s="68"/>
      <c r="AT45" s="37"/>
      <c r="AU45" s="64"/>
      <c r="AV45" s="64"/>
      <c r="AW45" s="64"/>
      <c r="AX45" s="37"/>
      <c r="AY45" s="37"/>
      <c r="AZ45" s="37"/>
      <c r="BA45" s="112" t="str">
        <f>Osnovni_podatki!B12</f>
        <v>Manca ahačič</v>
      </c>
      <c r="BB45" s="104"/>
      <c r="BC45" s="57"/>
      <c r="BD45" s="109"/>
      <c r="BE45" s="68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ht="12.75">
      <c r="A46" s="37"/>
      <c r="B46" s="37"/>
      <c r="C46" s="37"/>
      <c r="D46" s="37"/>
      <c r="E46" s="37"/>
      <c r="F46" s="37"/>
      <c r="G46" s="37"/>
      <c r="H46" s="99"/>
      <c r="I46" s="99"/>
      <c r="J46" s="99"/>
      <c r="K46" s="99"/>
      <c r="L46" s="37"/>
      <c r="M46" s="64"/>
      <c r="N46" s="68"/>
      <c r="O46" s="37"/>
      <c r="P46" s="37"/>
      <c r="Q46" s="37"/>
      <c r="R46" s="68"/>
      <c r="S46" s="68"/>
      <c r="T46" s="68"/>
      <c r="U46" s="68"/>
      <c r="V46" s="68"/>
      <c r="W46" s="68"/>
      <c r="X46" s="68"/>
      <c r="Y46" s="68"/>
      <c r="Z46" s="68"/>
      <c r="AA46" s="37"/>
      <c r="AB46" s="37"/>
      <c r="AC46" s="37"/>
      <c r="AD46" s="37"/>
      <c r="AE46" s="37"/>
      <c r="AF46" s="37"/>
      <c r="AG46" s="37"/>
      <c r="AH46" s="37"/>
      <c r="AI46" s="68"/>
      <c r="AJ46" s="68"/>
      <c r="AK46" s="37"/>
      <c r="AL46" s="37"/>
      <c r="AM46" s="37"/>
      <c r="AN46" s="37"/>
      <c r="AO46" s="37"/>
      <c r="AP46" s="37"/>
      <c r="AQ46" s="37"/>
      <c r="AR46" s="68"/>
      <c r="AS46" s="68"/>
      <c r="AT46" s="37"/>
      <c r="AU46" s="64"/>
      <c r="AV46" s="64"/>
      <c r="AW46" s="64"/>
      <c r="AX46" s="37"/>
      <c r="AY46" s="37"/>
      <c r="AZ46" s="37"/>
      <c r="BA46" s="37"/>
      <c r="BB46" s="104"/>
      <c r="BC46" s="57"/>
      <c r="BD46" s="109"/>
      <c r="BE46" s="68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ht="12.75">
      <c r="A47" s="37"/>
      <c r="B47" s="37"/>
      <c r="C47" s="37"/>
      <c r="D47" s="37"/>
      <c r="E47" s="37"/>
      <c r="F47" s="37"/>
      <c r="G47" s="37"/>
      <c r="L47" s="37"/>
      <c r="M47" s="64"/>
      <c r="N47" s="68"/>
      <c r="O47" s="37"/>
      <c r="P47" s="37"/>
      <c r="Q47" s="37"/>
      <c r="R47" s="68"/>
      <c r="S47" s="68"/>
      <c r="T47" s="68"/>
      <c r="U47" s="68"/>
      <c r="V47" s="68"/>
      <c r="W47" s="68"/>
      <c r="X47" s="68"/>
      <c r="Y47" s="68"/>
      <c r="Z47" s="68"/>
      <c r="AA47" s="37"/>
      <c r="AB47" s="37"/>
      <c r="AC47" s="37"/>
      <c r="AD47" s="37"/>
      <c r="AE47" s="37"/>
      <c r="AF47" s="37"/>
      <c r="AG47" s="37"/>
      <c r="AH47" s="37"/>
      <c r="AI47" s="68"/>
      <c r="AJ47" s="68"/>
      <c r="AK47" s="37"/>
      <c r="AL47" s="37"/>
      <c r="AM47" s="37"/>
      <c r="AN47" s="37"/>
      <c r="AO47" s="37"/>
      <c r="AP47" s="37"/>
      <c r="AQ47" s="37"/>
      <c r="AR47" s="68"/>
      <c r="AS47" s="68"/>
      <c r="AT47" s="37"/>
      <c r="AU47" s="64"/>
      <c r="AV47" s="64"/>
      <c r="AW47" s="64"/>
      <c r="AX47" s="37"/>
      <c r="AY47" s="37"/>
      <c r="AZ47" s="37"/>
      <c r="BA47" s="37"/>
      <c r="BB47" s="104"/>
      <c r="BC47" s="57"/>
      <c r="BD47" s="109"/>
      <c r="BE47" s="68"/>
      <c r="BF47" s="37"/>
      <c r="BG47" s="37"/>
      <c r="BH47" s="37"/>
      <c r="BI47" s="37"/>
      <c r="BJ47" s="37"/>
      <c r="BK47" s="37"/>
      <c r="BL47" s="37"/>
      <c r="BM47" s="37"/>
      <c r="BN47" s="37"/>
      <c r="BO47" s="37"/>
    </row>
    <row r="48" spans="1:67" ht="12.75">
      <c r="A48" s="37"/>
      <c r="B48" s="37"/>
      <c r="C48" s="37"/>
      <c r="D48" s="37"/>
      <c r="E48" s="37"/>
      <c r="F48" s="37"/>
      <c r="G48" s="37"/>
      <c r="L48" s="37"/>
      <c r="M48" s="64"/>
      <c r="N48" s="68"/>
      <c r="O48" s="37"/>
      <c r="P48" s="37"/>
      <c r="Q48" s="37"/>
      <c r="R48" s="68"/>
      <c r="S48" s="68"/>
      <c r="T48" s="68"/>
      <c r="U48" s="68"/>
      <c r="V48" s="68"/>
      <c r="W48" s="68"/>
      <c r="X48" s="68"/>
      <c r="Y48" s="68"/>
      <c r="Z48" s="68"/>
      <c r="AA48" s="37"/>
      <c r="AB48" s="37"/>
      <c r="AC48" s="37"/>
      <c r="AD48" s="37"/>
      <c r="AE48" s="37"/>
      <c r="AF48" s="37"/>
      <c r="AG48" s="37"/>
      <c r="AH48" s="37"/>
      <c r="AI48" s="68"/>
      <c r="AJ48" s="68"/>
      <c r="AK48" s="37"/>
      <c r="AL48" s="37"/>
      <c r="AM48" s="37"/>
      <c r="AN48" s="37"/>
      <c r="AO48" s="37"/>
      <c r="AP48" s="37"/>
      <c r="AQ48" s="37"/>
      <c r="AR48" s="68"/>
      <c r="AS48" s="68"/>
      <c r="AT48" s="37"/>
      <c r="AU48" s="64"/>
      <c r="AV48" s="64"/>
      <c r="AW48" s="64"/>
      <c r="AX48" s="37"/>
      <c r="AY48" s="37"/>
      <c r="AZ48" s="37"/>
      <c r="BA48" s="37"/>
      <c r="BB48" s="104"/>
      <c r="BC48" s="37"/>
      <c r="BD48" s="109"/>
      <c r="BE48" s="68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67" ht="12.75">
      <c r="A49" s="37"/>
      <c r="B49" s="37"/>
      <c r="C49" s="37"/>
      <c r="D49" s="37"/>
      <c r="E49" s="37"/>
      <c r="F49" s="37"/>
      <c r="G49" s="37"/>
      <c r="L49" s="37"/>
      <c r="M49" s="64"/>
      <c r="N49" s="68"/>
      <c r="O49" s="37"/>
      <c r="P49" s="37"/>
      <c r="Q49" s="37"/>
      <c r="R49" s="68"/>
      <c r="S49" s="68"/>
      <c r="T49" s="68"/>
      <c r="U49" s="68"/>
      <c r="V49" s="68"/>
      <c r="W49" s="68"/>
      <c r="X49" s="68"/>
      <c r="Y49" s="68"/>
      <c r="Z49" s="68"/>
      <c r="AA49" s="37"/>
      <c r="AB49" s="37"/>
      <c r="AC49" s="37"/>
      <c r="AD49" s="37"/>
      <c r="AE49" s="37"/>
      <c r="AF49" s="37"/>
      <c r="AG49" s="37"/>
      <c r="AH49" s="37"/>
      <c r="AI49" s="68"/>
      <c r="AJ49" s="68"/>
      <c r="AK49" s="37"/>
      <c r="AL49" s="37"/>
      <c r="AM49" s="37"/>
      <c r="AN49" s="37"/>
      <c r="AO49" s="37"/>
      <c r="AP49" s="37"/>
      <c r="AQ49" s="37"/>
      <c r="AR49" s="68"/>
      <c r="AS49" s="68"/>
      <c r="AT49" s="37"/>
      <c r="AU49" s="64"/>
      <c r="AV49" s="64"/>
      <c r="AW49" s="64"/>
      <c r="AX49" s="37"/>
      <c r="AY49" s="37"/>
      <c r="AZ49" s="37"/>
      <c r="BA49" s="37"/>
      <c r="BB49" s="104"/>
      <c r="BC49" s="37"/>
      <c r="BD49" s="109"/>
      <c r="BE49" s="68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spans="1:67" ht="12.75">
      <c r="A50" s="37"/>
      <c r="B50" s="37"/>
      <c r="C50" s="37"/>
      <c r="D50" s="37"/>
      <c r="E50" s="37"/>
      <c r="F50" s="37"/>
      <c r="G50" s="37"/>
      <c r="L50" s="37"/>
      <c r="M50" s="64"/>
      <c r="N50" s="68"/>
      <c r="O50" s="37"/>
      <c r="P50" s="37"/>
      <c r="Q50" s="37"/>
      <c r="R50" s="68"/>
      <c r="S50" s="68"/>
      <c r="T50" s="68"/>
      <c r="U50" s="68"/>
      <c r="V50" s="68"/>
      <c r="W50" s="68"/>
      <c r="X50" s="68"/>
      <c r="Y50" s="68"/>
      <c r="Z50" s="68"/>
      <c r="AA50" s="58"/>
      <c r="AB50" s="37"/>
      <c r="AC50" s="37"/>
      <c r="AD50" s="37"/>
      <c r="AE50" s="37"/>
      <c r="AF50" s="37"/>
      <c r="AG50" s="37"/>
      <c r="AH50" s="37"/>
      <c r="AI50" s="68"/>
      <c r="AJ50" s="68"/>
      <c r="AK50" s="37"/>
      <c r="AL50" s="37"/>
      <c r="AM50" s="37"/>
      <c r="AN50" s="37"/>
      <c r="AO50" s="37"/>
      <c r="AP50" s="37"/>
      <c r="AQ50" s="37"/>
      <c r="AR50" s="68"/>
      <c r="AS50" s="68"/>
      <c r="AT50" s="37"/>
      <c r="AU50" s="64"/>
      <c r="AV50" s="64"/>
      <c r="AW50" s="64"/>
      <c r="AX50" s="26"/>
      <c r="AY50" s="59"/>
      <c r="AZ50" s="48"/>
      <c r="BA50" s="37"/>
      <c r="BB50" s="104"/>
      <c r="BC50" s="37"/>
      <c r="BD50" s="109"/>
      <c r="BE50" s="68"/>
      <c r="BF50" s="37"/>
      <c r="BG50" s="37"/>
      <c r="BH50" s="37"/>
      <c r="BI50" s="37"/>
      <c r="BJ50" s="37"/>
      <c r="BK50" s="37"/>
      <c r="BL50" s="37"/>
      <c r="BM50" s="37"/>
      <c r="BN50" s="37"/>
      <c r="BO50" s="37"/>
    </row>
    <row r="51" spans="1:67" ht="12.75">
      <c r="A51" s="37"/>
      <c r="B51" s="37"/>
      <c r="C51" s="37"/>
      <c r="D51" s="37"/>
      <c r="E51" s="37"/>
      <c r="F51" s="37"/>
      <c r="G51" s="37"/>
      <c r="L51" s="37"/>
      <c r="M51" s="64"/>
      <c r="N51" s="68"/>
      <c r="O51" s="37"/>
      <c r="P51" s="37"/>
      <c r="Q51" s="37"/>
      <c r="R51" s="68"/>
      <c r="S51" s="68"/>
      <c r="T51" s="68"/>
      <c r="U51" s="68"/>
      <c r="V51" s="68"/>
      <c r="W51" s="68"/>
      <c r="X51" s="68"/>
      <c r="Y51" s="68"/>
      <c r="Z51" s="68"/>
      <c r="AA51" s="58"/>
      <c r="AB51" s="37"/>
      <c r="AC51" s="37"/>
      <c r="AD51" s="37"/>
      <c r="AE51" s="37"/>
      <c r="AF51" s="37"/>
      <c r="AG51" s="37"/>
      <c r="AH51" s="37"/>
      <c r="AI51" s="68"/>
      <c r="AJ51" s="68"/>
      <c r="AK51" s="37"/>
      <c r="AL51" s="37"/>
      <c r="AM51" s="37"/>
      <c r="AN51" s="37"/>
      <c r="AO51" s="37"/>
      <c r="AP51" s="37"/>
      <c r="AQ51" s="37"/>
      <c r="AR51" s="68"/>
      <c r="AS51" s="68"/>
      <c r="AT51" s="37"/>
      <c r="AU51" s="64"/>
      <c r="AV51" s="64"/>
      <c r="AW51" s="64"/>
      <c r="AX51" s="26"/>
      <c r="AY51" s="59"/>
      <c r="AZ51" s="48"/>
      <c r="BA51" s="37"/>
      <c r="BB51" s="104"/>
      <c r="BC51" s="37"/>
      <c r="BD51" s="109"/>
      <c r="BE51" s="68"/>
      <c r="BF51" s="37"/>
      <c r="BG51" s="37"/>
      <c r="BH51" s="37"/>
      <c r="BI51" s="37"/>
      <c r="BJ51" s="37"/>
      <c r="BK51" s="37"/>
      <c r="BL51" s="37"/>
      <c r="BM51" s="37"/>
      <c r="BN51" s="37"/>
      <c r="BO51" s="37"/>
    </row>
    <row r="52" spans="1:67" ht="12.75">
      <c r="A52" s="37"/>
      <c r="B52" s="37"/>
      <c r="C52" s="37"/>
      <c r="D52" s="37"/>
      <c r="E52" s="37"/>
      <c r="F52" s="37"/>
      <c r="G52" s="37"/>
      <c r="L52" s="37"/>
      <c r="M52" s="64"/>
      <c r="N52" s="68"/>
      <c r="O52" s="37"/>
      <c r="P52" s="37"/>
      <c r="Q52" s="37"/>
      <c r="R52" s="68"/>
      <c r="S52" s="68"/>
      <c r="T52" s="68"/>
      <c r="U52" s="68"/>
      <c r="V52" s="68"/>
      <c r="W52" s="68"/>
      <c r="X52" s="68"/>
      <c r="Y52" s="68"/>
      <c r="Z52" s="68"/>
      <c r="AA52" s="58"/>
      <c r="AB52" s="37"/>
      <c r="AC52" s="37"/>
      <c r="AD52" s="37"/>
      <c r="AE52" s="37"/>
      <c r="AF52" s="37"/>
      <c r="AG52" s="37"/>
      <c r="AH52" s="37"/>
      <c r="AI52" s="68"/>
      <c r="AJ52" s="68"/>
      <c r="AK52" s="37"/>
      <c r="AL52" s="37"/>
      <c r="AM52" s="37"/>
      <c r="AN52" s="37"/>
      <c r="AO52" s="37"/>
      <c r="AP52" s="37"/>
      <c r="AQ52" s="37"/>
      <c r="AR52" s="68"/>
      <c r="AS52" s="68"/>
      <c r="AT52" s="37"/>
      <c r="AU52" s="64"/>
      <c r="AV52" s="64"/>
      <c r="AW52" s="64"/>
      <c r="AX52" s="26"/>
      <c r="AY52" s="59"/>
      <c r="AZ52" s="48"/>
      <c r="BA52" s="37"/>
      <c r="BB52" s="104"/>
      <c r="BC52" s="37"/>
      <c r="BD52" s="109"/>
      <c r="BE52" s="68"/>
      <c r="BF52" s="37"/>
      <c r="BG52" s="37"/>
      <c r="BH52" s="37"/>
      <c r="BI52" s="37"/>
      <c r="BJ52" s="37"/>
      <c r="BK52" s="37"/>
      <c r="BL52" s="37"/>
      <c r="BM52" s="37"/>
      <c r="BN52" s="37"/>
      <c r="BO52" s="37"/>
    </row>
    <row r="53" spans="1:67" ht="12.75">
      <c r="A53" s="37"/>
      <c r="B53" s="37"/>
      <c r="C53" s="37"/>
      <c r="D53" s="37"/>
      <c r="E53" s="37"/>
      <c r="F53" s="37"/>
      <c r="G53" s="37"/>
      <c r="L53" s="37"/>
      <c r="M53" s="64"/>
      <c r="N53" s="68"/>
      <c r="O53" s="37"/>
      <c r="P53" s="37"/>
      <c r="Q53" s="37"/>
      <c r="R53" s="68"/>
      <c r="S53" s="68"/>
      <c r="T53" s="68"/>
      <c r="U53" s="68"/>
      <c r="V53" s="68"/>
      <c r="W53" s="68"/>
      <c r="X53" s="68"/>
      <c r="Y53" s="68"/>
      <c r="Z53" s="68"/>
      <c r="AA53" s="58"/>
      <c r="AB53" s="37"/>
      <c r="AC53" s="37"/>
      <c r="AD53" s="37"/>
      <c r="AE53" s="37"/>
      <c r="AF53" s="37"/>
      <c r="AG53" s="37"/>
      <c r="AH53" s="37"/>
      <c r="AI53" s="68"/>
      <c r="AJ53" s="68"/>
      <c r="AK53" s="37"/>
      <c r="AL53" s="37"/>
      <c r="AM53" s="37"/>
      <c r="AN53" s="37"/>
      <c r="AO53" s="37"/>
      <c r="AP53" s="37"/>
      <c r="AQ53" s="37"/>
      <c r="AR53" s="68"/>
      <c r="AS53" s="68"/>
      <c r="AT53" s="37"/>
      <c r="AU53" s="64"/>
      <c r="AV53" s="64"/>
      <c r="AW53" s="64"/>
      <c r="AX53" s="26"/>
      <c r="AY53" s="59"/>
      <c r="AZ53" s="48"/>
      <c r="BA53" s="37"/>
      <c r="BB53" s="104"/>
      <c r="BC53" s="37"/>
      <c r="BD53" s="109"/>
      <c r="BE53" s="68"/>
      <c r="BF53" s="37"/>
      <c r="BG53" s="37"/>
      <c r="BH53" s="37"/>
      <c r="BI53" s="37"/>
      <c r="BJ53" s="37"/>
      <c r="BK53" s="37"/>
      <c r="BL53" s="37"/>
      <c r="BM53" s="37"/>
      <c r="BN53" s="37"/>
      <c r="BO53" s="37"/>
    </row>
    <row r="54" spans="1:67" ht="12.75">
      <c r="A54" s="37"/>
      <c r="B54" s="37"/>
      <c r="C54" s="37"/>
      <c r="D54" s="37"/>
      <c r="E54" s="37"/>
      <c r="F54" s="37"/>
      <c r="G54" s="37"/>
      <c r="L54" s="37"/>
      <c r="M54" s="64"/>
      <c r="N54" s="68"/>
      <c r="O54" s="37"/>
      <c r="P54" s="37"/>
      <c r="Q54" s="37"/>
      <c r="R54" s="68"/>
      <c r="S54" s="68"/>
      <c r="T54" s="68"/>
      <c r="U54" s="68"/>
      <c r="V54" s="68"/>
      <c r="W54" s="68"/>
      <c r="X54" s="68"/>
      <c r="Y54" s="68"/>
      <c r="Z54" s="68"/>
      <c r="AA54" s="58"/>
      <c r="AB54" s="37"/>
      <c r="AC54" s="37"/>
      <c r="AD54" s="37"/>
      <c r="AE54" s="37"/>
      <c r="AF54" s="37"/>
      <c r="AG54" s="37"/>
      <c r="AH54" s="37"/>
      <c r="AI54" s="68"/>
      <c r="AJ54" s="68"/>
      <c r="AK54" s="37"/>
      <c r="AL54" s="37"/>
      <c r="AM54" s="37"/>
      <c r="AN54" s="37"/>
      <c r="AO54" s="37"/>
      <c r="AP54" s="37"/>
      <c r="AQ54" s="37"/>
      <c r="AR54" s="68"/>
      <c r="AS54" s="68"/>
      <c r="AT54" s="37"/>
      <c r="AU54" s="64"/>
      <c r="AV54" s="64"/>
      <c r="AW54" s="64"/>
      <c r="AX54" s="26"/>
      <c r="AY54" s="59"/>
      <c r="AZ54" s="48"/>
      <c r="BA54" s="37"/>
      <c r="BB54" s="104"/>
      <c r="BC54" s="37"/>
      <c r="BD54" s="109"/>
      <c r="BE54" s="68"/>
      <c r="BF54" s="37"/>
      <c r="BG54" s="37"/>
      <c r="BH54" s="37"/>
      <c r="BI54" s="37"/>
      <c r="BJ54" s="37"/>
      <c r="BK54" s="37"/>
      <c r="BL54" s="37"/>
      <c r="BM54" s="37"/>
      <c r="BN54" s="37"/>
      <c r="BO54" s="37"/>
    </row>
    <row r="55" spans="1:67" ht="12.75">
      <c r="A55" s="37"/>
      <c r="B55" s="37"/>
      <c r="C55" s="37"/>
      <c r="D55" s="37"/>
      <c r="E55" s="37"/>
      <c r="F55" s="37"/>
      <c r="G55" s="37"/>
      <c r="L55" s="37"/>
      <c r="M55" s="64"/>
      <c r="N55" s="68"/>
      <c r="O55" s="37"/>
      <c r="P55" s="37"/>
      <c r="Q55" s="37"/>
      <c r="R55" s="68"/>
      <c r="S55" s="68"/>
      <c r="T55" s="68"/>
      <c r="U55" s="68"/>
      <c r="V55" s="68"/>
      <c r="W55" s="68"/>
      <c r="X55" s="68"/>
      <c r="Y55" s="68"/>
      <c r="Z55" s="68"/>
      <c r="AA55" s="58"/>
      <c r="AB55" s="37"/>
      <c r="AC55" s="37"/>
      <c r="AD55" s="37"/>
      <c r="AE55" s="37"/>
      <c r="AF55" s="37"/>
      <c r="AG55" s="37"/>
      <c r="AH55" s="37"/>
      <c r="AI55" s="68"/>
      <c r="AJ55" s="68"/>
      <c r="AK55" s="37"/>
      <c r="AL55" s="37"/>
      <c r="AM55" s="37"/>
      <c r="AN55" s="37"/>
      <c r="AO55" s="37"/>
      <c r="AP55" s="37"/>
      <c r="AQ55" s="37"/>
      <c r="AR55" s="68"/>
      <c r="AS55" s="68"/>
      <c r="AT55" s="37"/>
      <c r="AU55" s="64"/>
      <c r="AV55" s="64"/>
      <c r="AW55" s="64"/>
      <c r="AX55" s="26"/>
      <c r="AY55" s="59"/>
      <c r="AZ55" s="48"/>
      <c r="BA55" s="37"/>
      <c r="BB55" s="104"/>
      <c r="BC55" s="37"/>
      <c r="BD55" s="109"/>
      <c r="BE55" s="68"/>
      <c r="BF55" s="37"/>
      <c r="BG55" s="37"/>
      <c r="BH55" s="37"/>
      <c r="BI55" s="37"/>
      <c r="BJ55" s="37"/>
      <c r="BK55" s="37"/>
      <c r="BL55" s="37"/>
      <c r="BM55" s="37"/>
      <c r="BN55" s="37"/>
      <c r="BO55" s="37"/>
    </row>
    <row r="56" spans="1:67" ht="12.75">
      <c r="A56" s="37"/>
      <c r="B56" s="37"/>
      <c r="C56" s="37"/>
      <c r="D56" s="37"/>
      <c r="E56" s="37"/>
      <c r="F56" s="37"/>
      <c r="G56" s="37"/>
      <c r="L56" s="37"/>
      <c r="M56" s="64"/>
      <c r="N56" s="68"/>
      <c r="O56" s="37"/>
      <c r="P56" s="37"/>
      <c r="Q56" s="37"/>
      <c r="R56" s="68"/>
      <c r="S56" s="68"/>
      <c r="T56" s="68"/>
      <c r="U56" s="68"/>
      <c r="V56" s="68"/>
      <c r="W56" s="68"/>
      <c r="X56" s="68"/>
      <c r="Y56" s="68"/>
      <c r="Z56" s="68"/>
      <c r="AA56" s="58"/>
      <c r="AB56" s="37"/>
      <c r="AC56" s="37"/>
      <c r="AD56" s="37"/>
      <c r="AE56" s="37"/>
      <c r="AF56" s="37"/>
      <c r="AG56" s="37"/>
      <c r="AH56" s="37"/>
      <c r="AI56" s="68"/>
      <c r="AJ56" s="68"/>
      <c r="AK56" s="37"/>
      <c r="AL56" s="37"/>
      <c r="AM56" s="37"/>
      <c r="AN56" s="37"/>
      <c r="AO56" s="37"/>
      <c r="AP56" s="37"/>
      <c r="AQ56" s="37"/>
      <c r="AR56" s="68"/>
      <c r="AS56" s="68"/>
      <c r="AT56" s="37"/>
      <c r="AU56" s="64"/>
      <c r="AV56" s="64"/>
      <c r="AW56" s="64"/>
      <c r="AX56" s="26"/>
      <c r="AY56" s="59"/>
      <c r="AZ56" s="48"/>
      <c r="BA56" s="37"/>
      <c r="BB56" s="104"/>
      <c r="BC56" s="37"/>
      <c r="BD56" s="109"/>
      <c r="BE56" s="68"/>
      <c r="BF56" s="37"/>
      <c r="BG56" s="37"/>
      <c r="BH56" s="37"/>
      <c r="BI56" s="37"/>
      <c r="BJ56" s="37"/>
      <c r="BK56" s="37"/>
      <c r="BL56" s="37"/>
      <c r="BM56" s="37"/>
      <c r="BN56" s="37"/>
      <c r="BO56" s="37"/>
    </row>
    <row r="57" spans="1:67" ht="12.75">
      <c r="A57" s="37"/>
      <c r="B57" s="37"/>
      <c r="C57" s="37"/>
      <c r="D57" s="37"/>
      <c r="E57" s="37"/>
      <c r="F57" s="37"/>
      <c r="G57" s="37"/>
      <c r="L57" s="37"/>
      <c r="M57" s="64"/>
      <c r="N57" s="68"/>
      <c r="O57" s="37"/>
      <c r="P57" s="37"/>
      <c r="Q57" s="37"/>
      <c r="R57" s="68"/>
      <c r="S57" s="68"/>
      <c r="T57" s="68"/>
      <c r="U57" s="68"/>
      <c r="V57" s="68"/>
      <c r="W57" s="68"/>
      <c r="X57" s="68"/>
      <c r="Y57" s="68"/>
      <c r="Z57" s="68"/>
      <c r="AA57" s="58"/>
      <c r="AB57" s="37"/>
      <c r="AC57" s="37"/>
      <c r="AD57" s="37"/>
      <c r="AE57" s="37"/>
      <c r="AF57" s="37"/>
      <c r="AG57" s="37"/>
      <c r="AH57" s="37"/>
      <c r="AI57" s="68"/>
      <c r="AJ57" s="68"/>
      <c r="AK57" s="37"/>
      <c r="AL57" s="37"/>
      <c r="AM57" s="37"/>
      <c r="AN57" s="37"/>
      <c r="AO57" s="37"/>
      <c r="AP57" s="37"/>
      <c r="AQ57" s="37"/>
      <c r="AR57" s="68"/>
      <c r="AS57" s="68"/>
      <c r="AT57" s="37"/>
      <c r="AU57" s="64"/>
      <c r="AV57" s="64"/>
      <c r="AW57" s="64"/>
      <c r="AX57" s="26"/>
      <c r="AY57" s="59"/>
      <c r="AZ57" s="48"/>
      <c r="BA57" s="37"/>
      <c r="BB57" s="104"/>
      <c r="BC57" s="37"/>
      <c r="BD57" s="109"/>
      <c r="BE57" s="68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pans="1:67" ht="12.75">
      <c r="A58" s="37"/>
      <c r="B58" s="37"/>
      <c r="C58" s="37"/>
      <c r="D58" s="37"/>
      <c r="E58" s="37"/>
      <c r="F58" s="37"/>
      <c r="G58" s="37"/>
      <c r="L58" s="37"/>
      <c r="M58" s="64"/>
      <c r="N58" s="68"/>
      <c r="O58" s="37"/>
      <c r="P58" s="37"/>
      <c r="Q58" s="37"/>
      <c r="R58" s="68"/>
      <c r="S58" s="68"/>
      <c r="T58" s="68"/>
      <c r="U58" s="68"/>
      <c r="V58" s="68"/>
      <c r="W58" s="68"/>
      <c r="X58" s="68"/>
      <c r="Y58" s="68"/>
      <c r="Z58" s="68"/>
      <c r="AA58" s="58"/>
      <c r="AB58" s="37"/>
      <c r="AC58" s="37"/>
      <c r="AD58" s="37"/>
      <c r="AE58" s="37"/>
      <c r="AF58" s="37"/>
      <c r="AG58" s="37"/>
      <c r="AH58" s="37"/>
      <c r="AI58" s="68"/>
      <c r="AJ58" s="68"/>
      <c r="AK58" s="37"/>
      <c r="AL58" s="37"/>
      <c r="AM58" s="37"/>
      <c r="AN58" s="37"/>
      <c r="AO58" s="37"/>
      <c r="AP58" s="37"/>
      <c r="AQ58" s="37"/>
      <c r="AR58" s="68"/>
      <c r="AS58" s="68"/>
      <c r="AT58" s="37"/>
      <c r="AU58" s="64"/>
      <c r="AV58" s="64"/>
      <c r="AW58" s="64"/>
      <c r="AX58" s="26"/>
      <c r="AY58" s="59"/>
      <c r="AZ58" s="48"/>
      <c r="BA58" s="37"/>
      <c r="BB58" s="104"/>
      <c r="BC58" s="37"/>
      <c r="BD58" s="109"/>
      <c r="BE58" s="68"/>
      <c r="BF58" s="37"/>
      <c r="BG58" s="37"/>
      <c r="BH58" s="37"/>
      <c r="BI58" s="37"/>
      <c r="BJ58" s="37"/>
      <c r="BK58" s="37"/>
      <c r="BL58" s="37"/>
      <c r="BM58" s="37"/>
      <c r="BN58" s="37"/>
      <c r="BO58" s="37"/>
    </row>
    <row r="59" spans="1:67" ht="12.75">
      <c r="A59" s="37"/>
      <c r="B59" s="37"/>
      <c r="C59" s="37"/>
      <c r="D59" s="37"/>
      <c r="E59" s="37"/>
      <c r="F59" s="37"/>
      <c r="G59" s="37"/>
      <c r="L59" s="37"/>
      <c r="M59" s="64"/>
      <c r="N59" s="68"/>
      <c r="O59" s="37"/>
      <c r="P59" s="37"/>
      <c r="Q59" s="37"/>
      <c r="R59" s="68"/>
      <c r="S59" s="68"/>
      <c r="T59" s="68"/>
      <c r="U59" s="68"/>
      <c r="V59" s="68"/>
      <c r="W59" s="68"/>
      <c r="X59" s="68"/>
      <c r="Y59" s="68"/>
      <c r="Z59" s="68"/>
      <c r="AA59" s="58"/>
      <c r="AB59" s="37"/>
      <c r="AC59" s="37"/>
      <c r="AD59" s="37"/>
      <c r="AE59" s="37"/>
      <c r="AF59" s="37"/>
      <c r="AG59" s="37"/>
      <c r="AH59" s="37"/>
      <c r="AI59" s="68"/>
      <c r="AJ59" s="68"/>
      <c r="AK59" s="37"/>
      <c r="AL59" s="37"/>
      <c r="AM59" s="37"/>
      <c r="AN59" s="37"/>
      <c r="AO59" s="37"/>
      <c r="AP59" s="37"/>
      <c r="AQ59" s="37"/>
      <c r="AR59" s="68"/>
      <c r="AS59" s="68"/>
      <c r="AT59" s="37"/>
      <c r="AU59" s="64"/>
      <c r="AV59" s="64"/>
      <c r="AW59" s="64"/>
      <c r="AX59" s="26"/>
      <c r="AY59" s="59"/>
      <c r="AZ59" s="48"/>
      <c r="BA59" s="37"/>
      <c r="BB59" s="104"/>
      <c r="BC59" s="37"/>
      <c r="BD59" s="109"/>
      <c r="BE59" s="68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spans="1:67" ht="12.75">
      <c r="A60" s="37"/>
      <c r="B60" s="37"/>
      <c r="C60" s="37"/>
      <c r="D60" s="37"/>
      <c r="E60" s="37"/>
      <c r="F60" s="37"/>
      <c r="G60" s="37"/>
      <c r="L60" s="37"/>
      <c r="M60" s="64"/>
      <c r="N60" s="68"/>
      <c r="O60" s="37"/>
      <c r="P60" s="37"/>
      <c r="Q60" s="37"/>
      <c r="R60" s="68"/>
      <c r="S60" s="68"/>
      <c r="T60" s="68"/>
      <c r="U60" s="68"/>
      <c r="V60" s="68"/>
      <c r="W60" s="68"/>
      <c r="X60" s="68"/>
      <c r="Y60" s="68"/>
      <c r="Z60" s="68"/>
      <c r="AA60" s="58"/>
      <c r="AB60" s="37"/>
      <c r="AC60" s="37"/>
      <c r="AD60" s="37"/>
      <c r="AE60" s="37"/>
      <c r="AF60" s="37"/>
      <c r="AG60" s="37"/>
      <c r="AH60" s="37"/>
      <c r="AI60" s="68"/>
      <c r="AJ60" s="68"/>
      <c r="AK60" s="37"/>
      <c r="AL60" s="37"/>
      <c r="AM60" s="37"/>
      <c r="AN60" s="37"/>
      <c r="AO60" s="37"/>
      <c r="AP60" s="37"/>
      <c r="AQ60" s="37"/>
      <c r="AR60" s="68"/>
      <c r="AS60" s="68"/>
      <c r="AT60" s="37"/>
      <c r="AU60" s="64"/>
      <c r="AV60" s="64"/>
      <c r="AW60" s="64"/>
      <c r="AX60" s="26"/>
      <c r="AY60" s="59"/>
      <c r="AZ60" s="48"/>
      <c r="BA60" s="37"/>
      <c r="BB60" s="104"/>
      <c r="BC60" s="37"/>
      <c r="BD60" s="109"/>
      <c r="BE60" s="68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pans="1:67" ht="12.75">
      <c r="A61" s="37"/>
      <c r="B61" s="37"/>
      <c r="C61" s="37"/>
      <c r="D61" s="37"/>
      <c r="E61" s="37"/>
      <c r="F61" s="37"/>
      <c r="G61" s="37"/>
      <c r="L61" s="37"/>
      <c r="M61" s="64"/>
      <c r="N61" s="68"/>
      <c r="O61" s="37"/>
      <c r="P61" s="37"/>
      <c r="Q61" s="37"/>
      <c r="R61" s="68"/>
      <c r="S61" s="68"/>
      <c r="T61" s="68"/>
      <c r="U61" s="68"/>
      <c r="V61" s="68"/>
      <c r="W61" s="68"/>
      <c r="X61" s="68"/>
      <c r="Y61" s="68"/>
      <c r="Z61" s="68"/>
      <c r="AA61" s="58"/>
      <c r="AB61" s="37"/>
      <c r="AC61" s="37"/>
      <c r="AD61" s="37"/>
      <c r="AE61" s="37"/>
      <c r="AF61" s="37"/>
      <c r="AG61" s="37"/>
      <c r="AH61" s="37"/>
      <c r="AI61" s="68"/>
      <c r="AJ61" s="68"/>
      <c r="AK61" s="37"/>
      <c r="AL61" s="37"/>
      <c r="AM61" s="37"/>
      <c r="AN61" s="37"/>
      <c r="AO61" s="37"/>
      <c r="AP61" s="37"/>
      <c r="AQ61" s="37"/>
      <c r="AR61" s="68"/>
      <c r="AS61" s="68"/>
      <c r="AT61" s="37"/>
      <c r="AU61" s="64"/>
      <c r="AV61" s="64"/>
      <c r="AW61" s="64"/>
      <c r="AX61" s="26"/>
      <c r="AY61" s="59"/>
      <c r="AZ61" s="48"/>
      <c r="BA61" s="37"/>
      <c r="BB61" s="104"/>
      <c r="BC61" s="37"/>
      <c r="BD61" s="109"/>
      <c r="BE61" s="68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1:67" ht="12.75">
      <c r="A62" s="37"/>
      <c r="B62" s="37"/>
      <c r="C62" s="37"/>
      <c r="D62" s="37"/>
      <c r="E62" s="37"/>
      <c r="F62" s="37"/>
      <c r="G62" s="37"/>
      <c r="L62" s="37"/>
      <c r="M62" s="64"/>
      <c r="N62" s="68"/>
      <c r="O62" s="37"/>
      <c r="P62" s="37"/>
      <c r="Q62" s="37"/>
      <c r="R62" s="68"/>
      <c r="S62" s="68"/>
      <c r="T62" s="68"/>
      <c r="U62" s="68"/>
      <c r="V62" s="68"/>
      <c r="W62" s="68"/>
      <c r="X62" s="68"/>
      <c r="Y62" s="68"/>
      <c r="Z62" s="68"/>
      <c r="AA62" s="58"/>
      <c r="AB62" s="37"/>
      <c r="AC62" s="37"/>
      <c r="AD62" s="37"/>
      <c r="AE62" s="37"/>
      <c r="AF62" s="37"/>
      <c r="AG62" s="37"/>
      <c r="AH62" s="37"/>
      <c r="AI62" s="68"/>
      <c r="AJ62" s="68"/>
      <c r="AK62" s="37"/>
      <c r="AL62" s="37"/>
      <c r="AM62" s="37"/>
      <c r="AN62" s="37"/>
      <c r="AO62" s="37"/>
      <c r="AP62" s="37"/>
      <c r="AQ62" s="37"/>
      <c r="AR62" s="68"/>
      <c r="AS62" s="68"/>
      <c r="AT62" s="37"/>
      <c r="AU62" s="64"/>
      <c r="AV62" s="64"/>
      <c r="AW62" s="64"/>
      <c r="AX62" s="26"/>
      <c r="AY62" s="59"/>
      <c r="AZ62" s="48"/>
      <c r="BA62" s="37"/>
      <c r="BB62" s="104"/>
      <c r="BC62" s="37"/>
      <c r="BD62" s="109"/>
      <c r="BE62" s="68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spans="1:67" ht="12.75">
      <c r="A63" s="37"/>
      <c r="B63" s="37"/>
      <c r="C63" s="37"/>
      <c r="D63" s="37"/>
      <c r="E63" s="37"/>
      <c r="F63" s="37"/>
      <c r="G63" s="37"/>
      <c r="L63" s="37"/>
      <c r="M63" s="64"/>
      <c r="N63" s="68"/>
      <c r="O63" s="37"/>
      <c r="P63" s="37"/>
      <c r="Q63" s="37"/>
      <c r="R63" s="68"/>
      <c r="S63" s="68"/>
      <c r="T63" s="68"/>
      <c r="U63" s="68"/>
      <c r="V63" s="68"/>
      <c r="W63" s="68"/>
      <c r="X63" s="68"/>
      <c r="Y63" s="68"/>
      <c r="Z63" s="68"/>
      <c r="AA63" s="58"/>
      <c r="AB63" s="37"/>
      <c r="AC63" s="37"/>
      <c r="AD63" s="37"/>
      <c r="AE63" s="37"/>
      <c r="AF63" s="37"/>
      <c r="AG63" s="37"/>
      <c r="AH63" s="37"/>
      <c r="AI63" s="68"/>
      <c r="AJ63" s="68"/>
      <c r="AK63" s="37"/>
      <c r="AL63" s="37"/>
      <c r="AM63" s="37"/>
      <c r="AN63" s="37"/>
      <c r="AO63" s="37"/>
      <c r="AP63" s="37"/>
      <c r="AQ63" s="37"/>
      <c r="AR63" s="68"/>
      <c r="AS63" s="68"/>
      <c r="AT63" s="37"/>
      <c r="AU63" s="64"/>
      <c r="AV63" s="64"/>
      <c r="AW63" s="64"/>
      <c r="AX63" s="26"/>
      <c r="AY63" s="59"/>
      <c r="AZ63" s="48"/>
      <c r="BA63" s="37"/>
      <c r="BB63" s="104"/>
      <c r="BC63" s="37"/>
      <c r="BD63" s="109"/>
      <c r="BE63" s="68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pans="1:67" ht="12.75">
      <c r="A64" s="37"/>
      <c r="B64" s="37"/>
      <c r="C64" s="37"/>
      <c r="D64" s="37"/>
      <c r="E64" s="37"/>
      <c r="F64" s="37"/>
      <c r="G64" s="37"/>
      <c r="L64" s="37"/>
      <c r="M64" s="64"/>
      <c r="N64" s="68"/>
      <c r="O64" s="37"/>
      <c r="P64" s="37"/>
      <c r="Q64" s="37"/>
      <c r="R64" s="68"/>
      <c r="S64" s="68"/>
      <c r="T64" s="68"/>
      <c r="U64" s="68"/>
      <c r="V64" s="68"/>
      <c r="W64" s="68"/>
      <c r="X64" s="68"/>
      <c r="Y64" s="68"/>
      <c r="Z64" s="68"/>
      <c r="AA64" s="58"/>
      <c r="AB64" s="37"/>
      <c r="AC64" s="37"/>
      <c r="AD64" s="37"/>
      <c r="AE64" s="37"/>
      <c r="AF64" s="37"/>
      <c r="AG64" s="37"/>
      <c r="AH64" s="37"/>
      <c r="AI64" s="68"/>
      <c r="AJ64" s="68"/>
      <c r="AK64" s="37"/>
      <c r="AL64" s="37"/>
      <c r="AM64" s="37"/>
      <c r="AN64" s="37"/>
      <c r="AO64" s="37"/>
      <c r="AP64" s="37"/>
      <c r="AQ64" s="37"/>
      <c r="AR64" s="68"/>
      <c r="AS64" s="68"/>
      <c r="AT64" s="37"/>
      <c r="AU64" s="64"/>
      <c r="AV64" s="64"/>
      <c r="AW64" s="64"/>
      <c r="AX64" s="26"/>
      <c r="AY64" s="59"/>
      <c r="AZ64" s="48"/>
      <c r="BA64" s="37"/>
      <c r="BB64" s="104"/>
      <c r="BC64" s="37"/>
      <c r="BD64" s="109"/>
      <c r="BE64" s="68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54:67" ht="12.75">
      <c r="BB65" s="104"/>
      <c r="BC65" s="37"/>
      <c r="BD65" s="109"/>
      <c r="BE65" s="68"/>
      <c r="BF65" s="37"/>
      <c r="BG65" s="37"/>
      <c r="BH65" s="37"/>
      <c r="BI65" s="37"/>
      <c r="BJ65" s="37"/>
      <c r="BK65" s="37"/>
      <c r="BL65" s="37"/>
      <c r="BM65" s="37"/>
      <c r="BN65" s="37"/>
      <c r="BO65" s="37"/>
    </row>
    <row r="66" spans="54:67" ht="12.75">
      <c r="BB66" s="104"/>
      <c r="BC66" s="37"/>
      <c r="BD66" s="109"/>
      <c r="BE66" s="68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pans="54:67" ht="12.75">
      <c r="BB67" s="104"/>
      <c r="BC67" s="37"/>
      <c r="BD67" s="109"/>
      <c r="BE67" s="68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54:67" ht="12.75">
      <c r="BB68" s="104"/>
      <c r="BC68" s="37"/>
      <c r="BD68" s="109"/>
      <c r="BE68" s="68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</sheetData>
  <sheetProtection selectLockedCells="1"/>
  <mergeCells count="32">
    <mergeCell ref="AW6:AW8"/>
    <mergeCell ref="AX6:AX8"/>
    <mergeCell ref="AY6:AY8"/>
    <mergeCell ref="AZ6:AZ8"/>
    <mergeCell ref="BA6:BA8"/>
    <mergeCell ref="H7:H8"/>
    <mergeCell ref="I7:I8"/>
    <mergeCell ref="J7:J8"/>
    <mergeCell ref="O7:P7"/>
    <mergeCell ref="R7:R8"/>
    <mergeCell ref="O6:R6"/>
    <mergeCell ref="S6:AB6"/>
    <mergeCell ref="AC6:AK6"/>
    <mergeCell ref="AL6:AT6"/>
    <mergeCell ref="AU6:AU8"/>
    <mergeCell ref="AV6:AV8"/>
    <mergeCell ref="S7:Z7"/>
    <mergeCell ref="AA7:AB7"/>
    <mergeCell ref="AC7:AJ7"/>
    <mergeCell ref="AL7:AS7"/>
    <mergeCell ref="G6:G8"/>
    <mergeCell ref="H6:J6"/>
    <mergeCell ref="K6:K8"/>
    <mergeCell ref="L6:L8"/>
    <mergeCell ref="M6:M8"/>
    <mergeCell ref="N6:N8"/>
    <mergeCell ref="A6:A8"/>
    <mergeCell ref="B6:B8"/>
    <mergeCell ref="C6:C8"/>
    <mergeCell ref="D6:D8"/>
    <mergeCell ref="E6:E8"/>
    <mergeCell ref="F6:F8"/>
  </mergeCells>
  <conditionalFormatting sqref="BB9:BB42">
    <cfRule type="cellIs" priority="1" dxfId="0" operator="greaterThan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B64"/>
  <sheetViews>
    <sheetView zoomScalePageLayoutView="0" workbookViewId="0" topLeftCell="A6">
      <selection activeCell="BF6" activeCellId="3" sqref="S1:X16384 AC1:AH16384 AM1:AR16384 BF1:BK16384"/>
    </sheetView>
  </sheetViews>
  <sheetFormatPr defaultColWidth="9.00390625" defaultRowHeight="12.75"/>
  <cols>
    <col min="1" max="1" width="4.25390625" style="0" customWidth="1"/>
    <col min="2" max="2" width="10.25390625" style="0" hidden="1" customWidth="1"/>
    <col min="3" max="3" width="5.00390625" style="0" customWidth="1"/>
    <col min="4" max="4" width="34.00390625" style="0" bestFit="1" customWidth="1"/>
    <col min="5" max="5" width="19.625" style="0" hidden="1" customWidth="1"/>
    <col min="6" max="6" width="20.75390625" style="0" hidden="1" customWidth="1"/>
    <col min="7" max="7" width="23.375" style="0" customWidth="1"/>
    <col min="8" max="11" width="5.375" style="100" customWidth="1"/>
    <col min="12" max="12" width="6.00390625" style="0" customWidth="1"/>
    <col min="13" max="13" width="8.75390625" style="13" customWidth="1"/>
    <col min="14" max="14" width="3.625" style="70" customWidth="1"/>
    <col min="15" max="15" width="7.25390625" style="0" customWidth="1"/>
    <col min="16" max="16" width="5.00390625" style="0" customWidth="1"/>
    <col min="17" max="17" width="10.00390625" style="0" customWidth="1"/>
    <col min="18" max="18" width="3.625" style="70" customWidth="1"/>
    <col min="19" max="24" width="3.625" style="70" hidden="1" customWidth="1"/>
    <col min="25" max="26" width="3.125" style="70" customWidth="1"/>
    <col min="27" max="27" width="7.25390625" style="0" customWidth="1"/>
    <col min="28" max="28" width="6.375" style="0" customWidth="1"/>
    <col min="29" max="34" width="3.00390625" style="0" hidden="1" customWidth="1"/>
    <col min="35" max="36" width="3.125" style="70" customWidth="1"/>
    <col min="37" max="37" width="6.625" style="2" hidden="1" customWidth="1"/>
    <col min="38" max="38" width="5.875" style="0" customWidth="1"/>
    <col min="39" max="44" width="3.00390625" style="0" hidden="1" customWidth="1"/>
    <col min="45" max="46" width="3.125" style="70" customWidth="1"/>
    <col min="47" max="47" width="6.375" style="0" hidden="1" customWidth="1"/>
    <col min="48" max="48" width="6.00390625" style="0" customWidth="1"/>
    <col min="49" max="54" width="3.00390625" style="0" hidden="1" customWidth="1"/>
    <col min="55" max="56" width="3.125" style="70" hidden="1" customWidth="1"/>
    <col min="57" max="57" width="6.375" style="0" hidden="1" customWidth="1"/>
    <col min="58" max="63" width="3.00390625" style="0" hidden="1" customWidth="1"/>
    <col min="64" max="65" width="3.125" style="70" customWidth="1"/>
    <col min="66" max="66" width="5.875" style="70" bestFit="1" customWidth="1"/>
    <col min="67" max="67" width="6.875" style="0" customWidth="1"/>
    <col min="68" max="68" width="9.625" style="13" customWidth="1"/>
    <col min="69" max="69" width="6.75390625" style="65" customWidth="1"/>
    <col min="70" max="71" width="8.75390625" style="13" customWidth="1"/>
    <col min="72" max="72" width="8.75390625" style="5" customWidth="1"/>
    <col min="73" max="73" width="9.25390625" style="0" customWidth="1"/>
    <col min="74" max="74" width="7.75390625" style="0" customWidth="1"/>
  </cols>
  <sheetData>
    <row r="1" spans="1:74" s="43" customFormat="1" ht="17.25" customHeight="1" hidden="1">
      <c r="A1" s="44" t="str">
        <f>Osnovni_podatki!B7</f>
        <v>Gasilska zveza Tržič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pionirjev in mladincev v orientaciji GZ Tržič</v>
      </c>
      <c r="N1" s="66"/>
      <c r="P1" s="45"/>
      <c r="Q1" s="45"/>
      <c r="R1" s="66"/>
      <c r="S1" s="66"/>
      <c r="T1" s="66"/>
      <c r="U1" s="66"/>
      <c r="V1" s="66"/>
      <c r="W1" s="66"/>
      <c r="X1" s="66"/>
      <c r="Y1" s="66"/>
      <c r="Z1" s="66"/>
      <c r="AA1" s="45"/>
      <c r="AB1" s="45"/>
      <c r="AC1" s="45"/>
      <c r="AD1" s="45"/>
      <c r="AE1" s="45"/>
      <c r="AF1" s="45"/>
      <c r="AG1" s="45"/>
      <c r="AH1" s="45"/>
      <c r="AI1" s="66"/>
      <c r="AJ1" s="66"/>
      <c r="AK1" s="45"/>
      <c r="AL1" s="45"/>
      <c r="AM1" s="45"/>
      <c r="AN1" s="45"/>
      <c r="AO1" s="45"/>
      <c r="AP1" s="45"/>
      <c r="AQ1" s="45"/>
      <c r="AR1" s="45"/>
      <c r="AS1" s="66"/>
      <c r="AT1" s="66"/>
      <c r="AU1" s="45"/>
      <c r="AV1" s="45"/>
      <c r="AW1" s="45"/>
      <c r="AX1" s="45"/>
      <c r="AY1" s="45"/>
      <c r="AZ1" s="45"/>
      <c r="BA1" s="45"/>
      <c r="BB1" s="45"/>
      <c r="BC1" s="66"/>
      <c r="BD1" s="66"/>
      <c r="BE1" s="45"/>
      <c r="BF1" s="45"/>
      <c r="BG1" s="45"/>
      <c r="BH1" s="45"/>
      <c r="BI1" s="45"/>
      <c r="BJ1" s="45"/>
      <c r="BK1" s="45"/>
      <c r="BL1" s="66"/>
      <c r="BM1" s="66"/>
      <c r="BN1" s="66"/>
      <c r="BO1" s="45"/>
      <c r="BP1" s="46"/>
      <c r="BQ1" s="62"/>
      <c r="BR1" s="46"/>
      <c r="BS1" s="46"/>
      <c r="BU1" s="46"/>
      <c r="BV1" s="47" t="str">
        <f>Osnovni_podatki!B8&amp;", "&amp;TEXT(Osnovni_podatki!B9,"dd. mmmm yyyy")</f>
        <v>Lom pod Storžičem, 04. junij 2022</v>
      </c>
    </row>
    <row r="2" spans="1:78" s="1" customFormat="1" ht="18" hidden="1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50"/>
      <c r="N2" s="67"/>
      <c r="O2" s="50"/>
      <c r="P2" s="51"/>
      <c r="Q2" s="51"/>
      <c r="R2" s="67"/>
      <c r="S2" s="67"/>
      <c r="T2" s="67"/>
      <c r="U2" s="67"/>
      <c r="V2" s="67"/>
      <c r="W2" s="67"/>
      <c r="X2" s="67"/>
      <c r="Y2" s="67"/>
      <c r="Z2" s="67"/>
      <c r="AA2" s="51"/>
      <c r="AB2" s="52"/>
      <c r="AC2" s="52"/>
      <c r="AD2" s="52"/>
      <c r="AE2" s="52"/>
      <c r="AF2" s="52"/>
      <c r="AG2" s="52"/>
      <c r="AH2" s="52"/>
      <c r="AI2" s="67"/>
      <c r="AJ2" s="67"/>
      <c r="AK2" s="50"/>
      <c r="AL2" s="54"/>
      <c r="AM2" s="54"/>
      <c r="AN2" s="54"/>
      <c r="AO2" s="54"/>
      <c r="AP2" s="54"/>
      <c r="AQ2" s="54"/>
      <c r="AR2" s="54"/>
      <c r="AS2" s="67"/>
      <c r="AT2" s="67"/>
      <c r="AU2" s="53"/>
      <c r="AV2" s="54"/>
      <c r="AW2" s="54"/>
      <c r="AX2" s="54"/>
      <c r="AY2" s="54"/>
      <c r="AZ2" s="54"/>
      <c r="BA2" s="54"/>
      <c r="BB2" s="54"/>
      <c r="BC2" s="67"/>
      <c r="BD2" s="67"/>
      <c r="BE2" s="52"/>
      <c r="BF2" s="52"/>
      <c r="BG2" s="52"/>
      <c r="BH2" s="52"/>
      <c r="BI2" s="52"/>
      <c r="BJ2" s="52"/>
      <c r="BK2" s="52"/>
      <c r="BL2" s="67"/>
      <c r="BM2" s="67"/>
      <c r="BN2" s="67"/>
      <c r="BO2" s="50"/>
      <c r="BP2" s="52"/>
      <c r="BQ2" s="63"/>
      <c r="BR2" s="48"/>
      <c r="BS2" s="55"/>
      <c r="BT2" s="55"/>
      <c r="BU2" s="48"/>
      <c r="BV2" s="48"/>
      <c r="BW2" s="4"/>
      <c r="BX2" s="4"/>
      <c r="BY2" s="4"/>
      <c r="BZ2" s="4"/>
    </row>
    <row r="3" spans="1:78" ht="12.75" hidden="1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56"/>
      <c r="N3" s="68"/>
      <c r="O3" s="56"/>
      <c r="P3" s="56"/>
      <c r="Q3" s="56"/>
      <c r="R3" s="68"/>
      <c r="S3" s="68"/>
      <c r="T3" s="68"/>
      <c r="U3" s="68"/>
      <c r="V3" s="68"/>
      <c r="W3" s="68"/>
      <c r="X3" s="68"/>
      <c r="Y3" s="68"/>
      <c r="Z3" s="68"/>
      <c r="AA3" s="56"/>
      <c r="AB3" s="26"/>
      <c r="AC3" s="26"/>
      <c r="AD3" s="26"/>
      <c r="AE3" s="26"/>
      <c r="AF3" s="26"/>
      <c r="AG3" s="26"/>
      <c r="AH3" s="26"/>
      <c r="AI3" s="68"/>
      <c r="AJ3" s="68"/>
      <c r="AK3" s="37"/>
      <c r="AL3" s="37"/>
      <c r="AM3" s="37"/>
      <c r="AN3" s="37"/>
      <c r="AO3" s="37"/>
      <c r="AP3" s="37"/>
      <c r="AQ3" s="37"/>
      <c r="AR3" s="37"/>
      <c r="AS3" s="68"/>
      <c r="AT3" s="68"/>
      <c r="AU3" s="56"/>
      <c r="AV3" s="37"/>
      <c r="AW3" s="37"/>
      <c r="AX3" s="37"/>
      <c r="AY3" s="37"/>
      <c r="AZ3" s="37"/>
      <c r="BA3" s="37"/>
      <c r="BB3" s="37"/>
      <c r="BC3" s="68"/>
      <c r="BD3" s="68"/>
      <c r="BE3" s="26"/>
      <c r="BF3" s="26"/>
      <c r="BG3" s="26"/>
      <c r="BH3" s="26"/>
      <c r="BI3" s="26"/>
      <c r="BJ3" s="26"/>
      <c r="BK3" s="26"/>
      <c r="BL3" s="68"/>
      <c r="BM3" s="68"/>
      <c r="BN3" s="68"/>
      <c r="BO3" s="37"/>
      <c r="BP3" s="27"/>
      <c r="BQ3" s="64"/>
      <c r="BR3" s="48"/>
      <c r="BS3" s="48"/>
      <c r="BT3" s="37"/>
      <c r="BU3" s="37"/>
      <c r="BV3" s="37"/>
      <c r="BW3" s="3"/>
      <c r="BX3" s="3"/>
      <c r="BY3" s="3"/>
      <c r="BZ3" s="3"/>
    </row>
    <row r="4" spans="1:78" ht="18" customHeight="1" hidden="1">
      <c r="A4" s="37"/>
      <c r="B4" s="37"/>
      <c r="C4" s="37"/>
      <c r="D4" s="60" t="s">
        <v>11</v>
      </c>
      <c r="E4" s="37"/>
      <c r="F4" s="37"/>
      <c r="G4" s="37"/>
      <c r="H4" s="56"/>
      <c r="I4" s="56"/>
      <c r="J4" s="56"/>
      <c r="K4" s="56"/>
      <c r="L4" s="56"/>
      <c r="M4" s="37"/>
      <c r="N4" s="68"/>
      <c r="O4" s="37"/>
      <c r="P4" s="37"/>
      <c r="Q4" s="37"/>
      <c r="R4" s="68"/>
      <c r="S4" s="68"/>
      <c r="T4" s="68"/>
      <c r="U4" s="68"/>
      <c r="V4" s="68"/>
      <c r="W4" s="68"/>
      <c r="X4" s="68"/>
      <c r="Y4" s="68"/>
      <c r="Z4" s="68"/>
      <c r="AA4" s="37"/>
      <c r="AB4" s="37"/>
      <c r="AC4" s="37"/>
      <c r="AD4" s="37"/>
      <c r="AE4" s="37"/>
      <c r="AF4" s="37"/>
      <c r="AG4" s="37"/>
      <c r="AH4" s="37"/>
      <c r="AI4" s="68"/>
      <c r="AJ4" s="68"/>
      <c r="AK4" s="37"/>
      <c r="AL4" s="37"/>
      <c r="AM4" s="37"/>
      <c r="AN4" s="37"/>
      <c r="AO4" s="37"/>
      <c r="AP4" s="37"/>
      <c r="AQ4" s="37"/>
      <c r="AR4" s="37"/>
      <c r="AS4" s="68"/>
      <c r="AT4" s="68"/>
      <c r="AU4" s="37"/>
      <c r="AV4" s="37"/>
      <c r="AW4" s="37"/>
      <c r="AX4" s="37"/>
      <c r="AY4" s="37"/>
      <c r="AZ4" s="37"/>
      <c r="BA4" s="37"/>
      <c r="BB4" s="37"/>
      <c r="BC4" s="68"/>
      <c r="BD4" s="68"/>
      <c r="BE4" s="48"/>
      <c r="BF4" s="48"/>
      <c r="BG4" s="48"/>
      <c r="BH4" s="48"/>
      <c r="BI4" s="48"/>
      <c r="BJ4" s="48"/>
      <c r="BK4" s="48"/>
      <c r="BL4" s="68"/>
      <c r="BM4" s="68"/>
      <c r="BN4" s="68"/>
      <c r="BO4" s="37"/>
      <c r="BP4" s="48"/>
      <c r="BQ4" s="64"/>
      <c r="BR4" s="48"/>
      <c r="BS4" s="48"/>
      <c r="BT4" s="48"/>
      <c r="BU4" s="48"/>
      <c r="BV4" s="37"/>
      <c r="BW4" s="3"/>
      <c r="BX4" s="3"/>
      <c r="BY4" s="3"/>
      <c r="BZ4" s="3"/>
    </row>
    <row r="5" spans="1:78" ht="18" customHeight="1" hidden="1">
      <c r="A5" s="37"/>
      <c r="B5" s="37"/>
      <c r="C5" s="37"/>
      <c r="D5" s="60"/>
      <c r="E5" s="37"/>
      <c r="F5" s="37"/>
      <c r="G5" s="37"/>
      <c r="H5" s="56"/>
      <c r="I5" s="56"/>
      <c r="J5" s="56"/>
      <c r="K5" s="56"/>
      <c r="L5" s="56"/>
      <c r="M5" s="37"/>
      <c r="N5" s="68"/>
      <c r="O5" s="3"/>
      <c r="P5" s="3"/>
      <c r="Q5" s="3"/>
      <c r="R5" s="68"/>
      <c r="S5" s="68"/>
      <c r="T5" s="68"/>
      <c r="U5" s="68"/>
      <c r="V5" s="68"/>
      <c r="W5" s="68"/>
      <c r="X5" s="68"/>
      <c r="Y5" s="68"/>
      <c r="Z5" s="68"/>
      <c r="AA5" s="37"/>
      <c r="AB5" s="37"/>
      <c r="AC5" s="37"/>
      <c r="AD5" s="37"/>
      <c r="AE5" s="37"/>
      <c r="AF5" s="37"/>
      <c r="AG5" s="37"/>
      <c r="AH5" s="37"/>
      <c r="AI5" s="68"/>
      <c r="AJ5" s="68"/>
      <c r="AK5" s="37"/>
      <c r="AL5" s="37"/>
      <c r="AM5" s="37"/>
      <c r="AN5" s="37"/>
      <c r="AO5" s="37"/>
      <c r="AP5" s="37"/>
      <c r="AQ5" s="37"/>
      <c r="AR5" s="37"/>
      <c r="AS5" s="68"/>
      <c r="AT5" s="68"/>
      <c r="AU5" s="37"/>
      <c r="AV5" s="37"/>
      <c r="AW5" s="37"/>
      <c r="AX5" s="37"/>
      <c r="AY5" s="37"/>
      <c r="AZ5" s="37"/>
      <c r="BA5" s="37"/>
      <c r="BB5" s="37"/>
      <c r="BC5" s="68"/>
      <c r="BD5" s="68"/>
      <c r="BE5" s="48"/>
      <c r="BF5" s="48"/>
      <c r="BG5" s="48"/>
      <c r="BH5" s="48"/>
      <c r="BI5" s="48"/>
      <c r="BJ5" s="48"/>
      <c r="BK5" s="48"/>
      <c r="BL5" s="68"/>
      <c r="BM5" s="68"/>
      <c r="BN5" s="68"/>
      <c r="BO5" s="37"/>
      <c r="BP5" s="48"/>
      <c r="BQ5" s="64"/>
      <c r="BR5" s="48"/>
      <c r="BS5" s="48"/>
      <c r="BT5" s="48"/>
      <c r="BU5" s="48"/>
      <c r="BV5" s="37"/>
      <c r="BW5" s="3"/>
      <c r="BX5" s="3"/>
      <c r="BY5" s="3"/>
      <c r="BZ5" s="3"/>
    </row>
    <row r="6" spans="1:78" ht="18" customHeight="1">
      <c r="A6" s="158" t="s">
        <v>14</v>
      </c>
      <c r="B6" s="158" t="s">
        <v>13</v>
      </c>
      <c r="C6" s="158" t="s">
        <v>34</v>
      </c>
      <c r="D6" s="158" t="s">
        <v>4</v>
      </c>
      <c r="E6" s="158" t="s">
        <v>18</v>
      </c>
      <c r="F6" s="158" t="s">
        <v>28</v>
      </c>
      <c r="G6" s="158" t="s">
        <v>29</v>
      </c>
      <c r="H6" s="168" t="s">
        <v>46</v>
      </c>
      <c r="I6" s="169"/>
      <c r="J6" s="170"/>
      <c r="K6" s="158" t="s">
        <v>47</v>
      </c>
      <c r="L6" s="165" t="s">
        <v>30</v>
      </c>
      <c r="M6" s="171" t="s">
        <v>15</v>
      </c>
      <c r="N6" s="155" t="s">
        <v>40</v>
      </c>
      <c r="O6" s="147" t="s">
        <v>6</v>
      </c>
      <c r="P6" s="148"/>
      <c r="Q6" s="148"/>
      <c r="R6" s="149"/>
      <c r="S6" s="119"/>
      <c r="T6" s="119"/>
      <c r="U6" s="119"/>
      <c r="V6" s="119"/>
      <c r="W6" s="119"/>
      <c r="X6" s="119"/>
      <c r="Y6" s="61"/>
      <c r="Z6" s="69"/>
      <c r="AA6" s="174" t="s">
        <v>5</v>
      </c>
      <c r="AB6" s="175"/>
      <c r="AC6" s="125"/>
      <c r="AD6" s="125"/>
      <c r="AE6" s="125"/>
      <c r="AF6" s="125"/>
      <c r="AG6" s="125"/>
      <c r="AH6" s="125"/>
      <c r="AI6" s="61"/>
      <c r="AJ6" s="69"/>
      <c r="AK6" s="174" t="s">
        <v>0</v>
      </c>
      <c r="AL6" s="175"/>
      <c r="AM6" s="125"/>
      <c r="AN6" s="125"/>
      <c r="AO6" s="125"/>
      <c r="AP6" s="125"/>
      <c r="AQ6" s="125"/>
      <c r="AR6" s="125"/>
      <c r="AS6" s="61"/>
      <c r="AT6" s="69"/>
      <c r="AU6" s="174" t="s">
        <v>2</v>
      </c>
      <c r="AV6" s="175"/>
      <c r="AW6" s="125"/>
      <c r="AX6" s="125"/>
      <c r="AY6" s="125"/>
      <c r="AZ6" s="125"/>
      <c r="BA6" s="125"/>
      <c r="BB6" s="125"/>
      <c r="BC6" s="142" t="s">
        <v>54</v>
      </c>
      <c r="BD6" s="143"/>
      <c r="BE6" s="144"/>
      <c r="BF6" s="117"/>
      <c r="BG6" s="117"/>
      <c r="BH6" s="117"/>
      <c r="BI6" s="117"/>
      <c r="BJ6" s="117"/>
      <c r="BK6" s="117"/>
      <c r="BL6" s="61"/>
      <c r="BM6" s="69"/>
      <c r="BN6" s="69"/>
      <c r="BO6" s="76" t="s">
        <v>10</v>
      </c>
      <c r="BP6" s="154" t="s">
        <v>32</v>
      </c>
      <c r="BQ6" s="135" t="s">
        <v>59</v>
      </c>
      <c r="BR6" s="154" t="s">
        <v>33</v>
      </c>
      <c r="BS6" s="154" t="s">
        <v>17</v>
      </c>
      <c r="BT6" s="154" t="s">
        <v>16</v>
      </c>
      <c r="BU6" s="154" t="s">
        <v>19</v>
      </c>
      <c r="BV6" s="152" t="s">
        <v>3</v>
      </c>
      <c r="BW6" s="3"/>
      <c r="BX6" s="3"/>
      <c r="BY6" s="3"/>
      <c r="BZ6" s="3"/>
    </row>
    <row r="7" spans="1:78" ht="48.75" customHeight="1">
      <c r="A7" s="158"/>
      <c r="B7" s="158"/>
      <c r="C7" s="158"/>
      <c r="D7" s="158"/>
      <c r="E7" s="158"/>
      <c r="F7" s="158"/>
      <c r="G7" s="158"/>
      <c r="H7" s="145" t="s">
        <v>48</v>
      </c>
      <c r="I7" s="145" t="s">
        <v>49</v>
      </c>
      <c r="J7" s="145" t="s">
        <v>50</v>
      </c>
      <c r="K7" s="158"/>
      <c r="L7" s="166"/>
      <c r="M7" s="172"/>
      <c r="N7" s="156"/>
      <c r="O7" s="141" t="s">
        <v>57</v>
      </c>
      <c r="P7" s="133"/>
      <c r="Q7" s="79" t="s">
        <v>56</v>
      </c>
      <c r="R7" s="150" t="s">
        <v>53</v>
      </c>
      <c r="S7" s="123"/>
      <c r="T7" s="123"/>
      <c r="U7" s="123"/>
      <c r="V7" s="123"/>
      <c r="W7" s="123"/>
      <c r="X7" s="123"/>
      <c r="Y7" s="141" t="s">
        <v>37</v>
      </c>
      <c r="Z7" s="133"/>
      <c r="AA7" s="133" t="s">
        <v>9</v>
      </c>
      <c r="AB7" s="134"/>
      <c r="AC7" s="118"/>
      <c r="AD7" s="118"/>
      <c r="AE7" s="118"/>
      <c r="AF7" s="118"/>
      <c r="AG7" s="118"/>
      <c r="AH7" s="118"/>
      <c r="AI7" s="141" t="s">
        <v>37</v>
      </c>
      <c r="AJ7" s="133"/>
      <c r="AK7" s="133" t="s">
        <v>51</v>
      </c>
      <c r="AL7" s="134"/>
      <c r="AM7" s="118"/>
      <c r="AN7" s="118"/>
      <c r="AO7" s="118"/>
      <c r="AP7" s="118"/>
      <c r="AQ7" s="118"/>
      <c r="AR7" s="118"/>
      <c r="AS7" s="141" t="s">
        <v>37</v>
      </c>
      <c r="AT7" s="133"/>
      <c r="AU7" s="133" t="s">
        <v>31</v>
      </c>
      <c r="AV7" s="134"/>
      <c r="AW7" s="118"/>
      <c r="AX7" s="118"/>
      <c r="AY7" s="118"/>
      <c r="AZ7" s="118"/>
      <c r="BA7" s="118"/>
      <c r="BB7" s="118"/>
      <c r="BC7" s="141" t="s">
        <v>37</v>
      </c>
      <c r="BD7" s="133"/>
      <c r="BE7" s="101" t="s">
        <v>35</v>
      </c>
      <c r="BF7" s="101"/>
      <c r="BG7" s="101"/>
      <c r="BH7" s="101"/>
      <c r="BI7" s="101"/>
      <c r="BJ7" s="101"/>
      <c r="BK7" s="101"/>
      <c r="BL7" s="141" t="s">
        <v>37</v>
      </c>
      <c r="BM7" s="133"/>
      <c r="BN7" s="118"/>
      <c r="BO7" s="77" t="s">
        <v>86</v>
      </c>
      <c r="BP7" s="154"/>
      <c r="BQ7" s="136"/>
      <c r="BR7" s="154"/>
      <c r="BS7" s="154"/>
      <c r="BT7" s="154"/>
      <c r="BU7" s="154"/>
      <c r="BV7" s="152"/>
      <c r="BW7" s="3"/>
      <c r="BX7" s="3"/>
      <c r="BY7" s="3"/>
      <c r="BZ7" s="3"/>
    </row>
    <row r="8" spans="1:78" ht="15" customHeight="1">
      <c r="A8" s="158"/>
      <c r="B8" s="158"/>
      <c r="C8" s="158"/>
      <c r="D8" s="158"/>
      <c r="E8" s="158"/>
      <c r="F8" s="158"/>
      <c r="G8" s="158"/>
      <c r="H8" s="146"/>
      <c r="I8" s="146"/>
      <c r="J8" s="146"/>
      <c r="K8" s="158"/>
      <c r="L8" s="167"/>
      <c r="M8" s="173"/>
      <c r="N8" s="157"/>
      <c r="O8" s="33" t="s">
        <v>8</v>
      </c>
      <c r="P8" s="71" t="s">
        <v>7</v>
      </c>
      <c r="Q8" s="71"/>
      <c r="R8" s="151"/>
      <c r="S8" s="124" t="s">
        <v>74</v>
      </c>
      <c r="T8" s="124" t="s">
        <v>75</v>
      </c>
      <c r="U8" s="124" t="s">
        <v>76</v>
      </c>
      <c r="V8" s="124" t="s">
        <v>74</v>
      </c>
      <c r="W8" s="124" t="s">
        <v>75</v>
      </c>
      <c r="X8" s="124" t="s">
        <v>76</v>
      </c>
      <c r="Y8" s="72" t="s">
        <v>38</v>
      </c>
      <c r="Z8" s="73" t="s">
        <v>39</v>
      </c>
      <c r="AA8" s="71" t="s">
        <v>8</v>
      </c>
      <c r="AB8" s="34" t="s">
        <v>7</v>
      </c>
      <c r="AC8" s="71" t="s">
        <v>74</v>
      </c>
      <c r="AD8" s="71" t="s">
        <v>75</v>
      </c>
      <c r="AE8" s="71" t="s">
        <v>76</v>
      </c>
      <c r="AF8" s="71" t="s">
        <v>74</v>
      </c>
      <c r="AG8" s="71" t="s">
        <v>75</v>
      </c>
      <c r="AH8" s="71" t="s">
        <v>76</v>
      </c>
      <c r="AI8" s="72" t="s">
        <v>38</v>
      </c>
      <c r="AJ8" s="73" t="s">
        <v>39</v>
      </c>
      <c r="AK8" s="71" t="s">
        <v>8</v>
      </c>
      <c r="AL8" s="34" t="s">
        <v>7</v>
      </c>
      <c r="AM8" s="71" t="s">
        <v>74</v>
      </c>
      <c r="AN8" s="71" t="s">
        <v>75</v>
      </c>
      <c r="AO8" s="71" t="s">
        <v>76</v>
      </c>
      <c r="AP8" s="71" t="s">
        <v>74</v>
      </c>
      <c r="AQ8" s="71" t="s">
        <v>75</v>
      </c>
      <c r="AR8" s="71" t="s">
        <v>76</v>
      </c>
      <c r="AS8" s="72" t="s">
        <v>38</v>
      </c>
      <c r="AT8" s="73" t="s">
        <v>39</v>
      </c>
      <c r="AV8" s="34" t="s">
        <v>7</v>
      </c>
      <c r="AW8" s="71" t="s">
        <v>74</v>
      </c>
      <c r="AX8" s="71" t="s">
        <v>75</v>
      </c>
      <c r="AY8" s="71" t="s">
        <v>76</v>
      </c>
      <c r="AZ8" s="71" t="s">
        <v>74</v>
      </c>
      <c r="BA8" s="71" t="s">
        <v>75</v>
      </c>
      <c r="BB8" s="71" t="s">
        <v>76</v>
      </c>
      <c r="BC8" s="72" t="s">
        <v>38</v>
      </c>
      <c r="BD8" s="73" t="s">
        <v>39</v>
      </c>
      <c r="BE8" s="34" t="s">
        <v>7</v>
      </c>
      <c r="BF8" s="71" t="s">
        <v>74</v>
      </c>
      <c r="BG8" s="71" t="s">
        <v>75</v>
      </c>
      <c r="BH8" s="71" t="s">
        <v>76</v>
      </c>
      <c r="BI8" s="71" t="s">
        <v>74</v>
      </c>
      <c r="BJ8" s="71" t="s">
        <v>75</v>
      </c>
      <c r="BK8" s="71" t="s">
        <v>76</v>
      </c>
      <c r="BL8" s="72" t="s">
        <v>38</v>
      </c>
      <c r="BM8" s="73" t="s">
        <v>39</v>
      </c>
      <c r="BN8" s="71" t="s">
        <v>8</v>
      </c>
      <c r="BO8" s="34" t="s">
        <v>7</v>
      </c>
      <c r="BP8" s="154"/>
      <c r="BQ8" s="137"/>
      <c r="BR8" s="154"/>
      <c r="BS8" s="154"/>
      <c r="BT8" s="154"/>
      <c r="BU8" s="154"/>
      <c r="BV8" s="152"/>
      <c r="BW8" s="3"/>
      <c r="BX8" s="3"/>
      <c r="BY8" s="3"/>
      <c r="BZ8" s="3"/>
    </row>
    <row r="9" spans="1:79" ht="12.75">
      <c r="A9" s="28">
        <v>1</v>
      </c>
      <c r="B9" s="31"/>
      <c r="C9" s="20">
        <v>29</v>
      </c>
      <c r="D9" s="19" t="s">
        <v>115</v>
      </c>
      <c r="E9" s="21"/>
      <c r="F9" s="21"/>
      <c r="G9" s="21" t="s">
        <v>144</v>
      </c>
      <c r="H9" s="96">
        <v>2010</v>
      </c>
      <c r="I9" s="96">
        <v>2010</v>
      </c>
      <c r="J9" s="96">
        <v>2009</v>
      </c>
      <c r="K9" s="97">
        <f>VLOOKUP(H9,Letnice!$D$2:$E$12,2,0)+VLOOKUP(I9,Letnice!$D$2:$E$12,2,0)+VLOOKUP(J9,Letnice!$D$2:$E$12,2,0)</f>
        <v>37</v>
      </c>
      <c r="L9" s="105">
        <f>VLOOKUP(K9,Letnice!$D$16:$E$28,2,0)</f>
        <v>1005</v>
      </c>
      <c r="M9" s="25">
        <v>0.42430555555555555</v>
      </c>
      <c r="N9" s="78"/>
      <c r="O9" s="24">
        <v>21.86</v>
      </c>
      <c r="P9" s="11">
        <v>2</v>
      </c>
      <c r="Q9" s="25"/>
      <c r="R9" s="78">
        <v>0</v>
      </c>
      <c r="S9" s="129">
        <v>10</v>
      </c>
      <c r="T9" s="130">
        <v>14</v>
      </c>
      <c r="U9" s="131">
        <v>31</v>
      </c>
      <c r="V9" s="129">
        <v>10</v>
      </c>
      <c r="W9" s="130">
        <v>17</v>
      </c>
      <c r="X9" s="131">
        <v>7</v>
      </c>
      <c r="Y9" s="74">
        <f aca="true" t="shared" si="0" ref="Y9:Y21">ROUNDDOWN(((V9*3600+W9*60+X9)-(S9*3600+T9*60+U9))/60,0)</f>
        <v>2</v>
      </c>
      <c r="Z9" s="75">
        <f aca="true" t="shared" si="1" ref="Z9:Z21">MOD((V9*3600+W9*60+X9)-(S9*3600+T9*60+U9),60)</f>
        <v>36</v>
      </c>
      <c r="AA9" s="24">
        <v>19.93</v>
      </c>
      <c r="AB9" s="11">
        <v>0</v>
      </c>
      <c r="AC9" s="129">
        <v>10</v>
      </c>
      <c r="AD9" s="130">
        <v>18</v>
      </c>
      <c r="AE9" s="131">
        <v>6</v>
      </c>
      <c r="AF9" s="129">
        <v>10</v>
      </c>
      <c r="AG9" s="130">
        <v>21</v>
      </c>
      <c r="AH9" s="131">
        <v>41</v>
      </c>
      <c r="AI9" s="74">
        <f aca="true" t="shared" si="2" ref="AI9:AI21">ROUNDDOWN(((AF9*3600+AG9*60+AH9)-(AC9*3600+AD9*60+AE9))/60,0)</f>
        <v>3</v>
      </c>
      <c r="AJ9" s="75">
        <f aca="true" t="shared" si="3" ref="AJ9:AJ21">MOD((AF9*3600+AG9*60+AH9)-(AC9*3600+AD9*60+AE9),60)</f>
        <v>35</v>
      </c>
      <c r="AK9" s="24"/>
      <c r="AL9" s="11">
        <v>0</v>
      </c>
      <c r="AM9" s="129">
        <v>10</v>
      </c>
      <c r="AN9" s="130">
        <v>24</v>
      </c>
      <c r="AO9" s="131">
        <v>30</v>
      </c>
      <c r="AP9" s="129">
        <v>10</v>
      </c>
      <c r="AQ9" s="130">
        <v>27</v>
      </c>
      <c r="AR9" s="131">
        <v>35</v>
      </c>
      <c r="AS9" s="74">
        <f aca="true" t="shared" si="4" ref="AS9:AS21">ROUNDDOWN(((AP9*3600+AQ9*60+AR9)-(AM9*3600+AN9*60+AO9))/60,0)</f>
        <v>3</v>
      </c>
      <c r="AT9" s="75">
        <f aca="true" t="shared" si="5" ref="AT9:AT21">MOD((AP9*3600+AQ9*60+AR9)-(AM9*3600+AN9*60+AO9),60)</f>
        <v>5</v>
      </c>
      <c r="AV9" s="11">
        <v>0</v>
      </c>
      <c r="AW9" s="129"/>
      <c r="AX9" s="130"/>
      <c r="AY9" s="131"/>
      <c r="AZ9" s="129"/>
      <c r="BA9" s="130"/>
      <c r="BB9" s="131"/>
      <c r="BC9" s="74">
        <f aca="true" t="shared" si="6" ref="BC9:BC21">ROUNDDOWN(((AZ9*3600+BA9*60+BB9)-(AW9*3600+AX9*60+AY9))/60,0)</f>
        <v>0</v>
      </c>
      <c r="BD9" s="75">
        <f aca="true" t="shared" si="7" ref="BD9:BD21">MOD((AZ9*3600+BA9*60+BB9)-(AW9*3600+AX9*60+AY9),60)</f>
        <v>0</v>
      </c>
      <c r="BE9" s="11"/>
      <c r="BF9" s="129">
        <v>10</v>
      </c>
      <c r="BG9" s="130">
        <v>38</v>
      </c>
      <c r="BH9" s="131">
        <v>20</v>
      </c>
      <c r="BI9" s="129">
        <v>10</v>
      </c>
      <c r="BJ9" s="130">
        <v>41</v>
      </c>
      <c r="BK9" s="131">
        <v>40</v>
      </c>
      <c r="BL9" s="74">
        <f>ROUNDDOWN(((BI9*3600+BJ9*60+BK9)-(BF9*3600+BG9*60+BH9))/60,0)</f>
        <v>3</v>
      </c>
      <c r="BM9" s="75">
        <f>MOD((BI9*3600+BJ9*60+BK9)-(BF9*3600+BG9*60+BH9),60)</f>
        <v>20</v>
      </c>
      <c r="BN9" s="24">
        <v>17</v>
      </c>
      <c r="BO9" s="11">
        <v>0</v>
      </c>
      <c r="BP9" s="25">
        <v>0.44812500000000005</v>
      </c>
      <c r="BQ9" s="113"/>
      <c r="BR9" s="25">
        <f aca="true" t="shared" si="8" ref="BR9:BR21">TIME(,Y9+AI9+AS9+BC9+BL9,AJ9+Z9+AT9+BD9+BM9)</f>
        <v>0.008749999999999999</v>
      </c>
      <c r="BS9" s="35">
        <f aca="true" t="shared" si="9" ref="BS9:BS21">BP9-M9-BR9</f>
        <v>0.015069444444444505</v>
      </c>
      <c r="BT9" s="36">
        <f aca="true" t="shared" si="10" ref="BT9:BT21">((((HOUR(BS9))*3600)+((MINUTE(BS9))*60)+(SECOND(BS9)))*2)/60</f>
        <v>43.4</v>
      </c>
      <c r="BU9" s="36">
        <f aca="true" t="shared" si="11" ref="BU9:BU42">O9+P9+AA9+AB9+AK9+AL9+BN9+AV9+BE9+BO9+BT9+N9+R9+BQ9</f>
        <v>104.19</v>
      </c>
      <c r="BV9" s="10">
        <f aca="true" t="shared" si="12" ref="BV9:BV21">L9-BU9</f>
        <v>900.81</v>
      </c>
      <c r="BW9" s="6"/>
      <c r="BX9" s="6"/>
      <c r="BY9" s="3"/>
      <c r="BZ9" s="3"/>
      <c r="CA9" s="3"/>
    </row>
    <row r="10" spans="1:79" ht="12.75">
      <c r="A10" s="28">
        <v>2</v>
      </c>
      <c r="B10" s="31"/>
      <c r="C10" s="20">
        <v>26</v>
      </c>
      <c r="D10" s="19" t="s">
        <v>139</v>
      </c>
      <c r="E10" s="21"/>
      <c r="F10" s="21"/>
      <c r="G10" s="21" t="s">
        <v>140</v>
      </c>
      <c r="H10" s="96">
        <v>2008</v>
      </c>
      <c r="I10" s="96">
        <v>2008</v>
      </c>
      <c r="J10" s="96">
        <v>2011</v>
      </c>
      <c r="K10" s="97">
        <f>VLOOKUP(H10,Letnice!$D$2:$E$12,2,0)+VLOOKUP(I10,Letnice!$D$2:$E$12,2,0)+VLOOKUP(J10,Letnice!$D$2:$E$12,2,0)</f>
        <v>40</v>
      </c>
      <c r="L10" s="105">
        <f>VLOOKUP(K10,Letnice!$D$16:$E$28,2,0)</f>
        <v>1003</v>
      </c>
      <c r="M10" s="25">
        <v>0.41875</v>
      </c>
      <c r="N10" s="78"/>
      <c r="O10" s="24">
        <v>17.86</v>
      </c>
      <c r="P10" s="11">
        <v>2</v>
      </c>
      <c r="Q10" s="25"/>
      <c r="R10" s="78">
        <v>0</v>
      </c>
      <c r="S10" s="129">
        <v>10</v>
      </c>
      <c r="T10" s="130">
        <v>6</v>
      </c>
      <c r="U10" s="131">
        <v>34</v>
      </c>
      <c r="V10" s="129">
        <v>10</v>
      </c>
      <c r="W10" s="130">
        <v>8</v>
      </c>
      <c r="X10" s="131">
        <v>40</v>
      </c>
      <c r="Y10" s="74">
        <f t="shared" si="0"/>
        <v>2</v>
      </c>
      <c r="Z10" s="75">
        <f t="shared" si="1"/>
        <v>6</v>
      </c>
      <c r="AA10" s="24">
        <v>19.52</v>
      </c>
      <c r="AB10" s="11">
        <v>0</v>
      </c>
      <c r="AC10" s="129">
        <v>10</v>
      </c>
      <c r="AD10" s="130">
        <v>10</v>
      </c>
      <c r="AE10" s="131">
        <v>15</v>
      </c>
      <c r="AF10" s="129">
        <v>10</v>
      </c>
      <c r="AG10" s="130">
        <v>13</v>
      </c>
      <c r="AH10" s="131">
        <v>20</v>
      </c>
      <c r="AI10" s="74">
        <f t="shared" si="2"/>
        <v>3</v>
      </c>
      <c r="AJ10" s="75">
        <f t="shared" si="3"/>
        <v>5</v>
      </c>
      <c r="AK10" s="24"/>
      <c r="AL10" s="11">
        <v>0</v>
      </c>
      <c r="AM10" s="129">
        <v>10</v>
      </c>
      <c r="AN10" s="130">
        <v>17</v>
      </c>
      <c r="AO10" s="131">
        <v>55</v>
      </c>
      <c r="AP10" s="129">
        <v>10</v>
      </c>
      <c r="AQ10" s="130">
        <v>21</v>
      </c>
      <c r="AR10" s="131">
        <v>25</v>
      </c>
      <c r="AS10" s="74">
        <f t="shared" si="4"/>
        <v>3</v>
      </c>
      <c r="AT10" s="75">
        <f t="shared" si="5"/>
        <v>30</v>
      </c>
      <c r="AV10" s="11">
        <v>0</v>
      </c>
      <c r="AW10" s="129"/>
      <c r="AX10" s="130"/>
      <c r="AY10" s="131"/>
      <c r="AZ10" s="129"/>
      <c r="BA10" s="130"/>
      <c r="BB10" s="131"/>
      <c r="BC10" s="74">
        <f t="shared" si="6"/>
        <v>0</v>
      </c>
      <c r="BD10" s="75">
        <f t="shared" si="7"/>
        <v>0</v>
      </c>
      <c r="BE10" s="11"/>
      <c r="BF10" s="129">
        <v>10</v>
      </c>
      <c r="BG10" s="130">
        <v>35</v>
      </c>
      <c r="BH10" s="131">
        <v>30</v>
      </c>
      <c r="BI10" s="129">
        <v>10</v>
      </c>
      <c r="BJ10" s="130">
        <v>38</v>
      </c>
      <c r="BK10" s="131">
        <v>30</v>
      </c>
      <c r="BL10" s="74">
        <f>ROUNDDOWN(((BI10*3600+BJ10*60+BK10)-(BF10*3600+BG10*60+BH10))/60,0)</f>
        <v>3</v>
      </c>
      <c r="BM10" s="75">
        <f>MOD((BI10*3600+BJ10*60+BK10)-(BF10*3600+BG10*60+BH10),60)</f>
        <v>0</v>
      </c>
      <c r="BN10" s="24">
        <v>16.6</v>
      </c>
      <c r="BO10" s="11">
        <v>0</v>
      </c>
      <c r="BP10" s="25">
        <v>0.44637731481481485</v>
      </c>
      <c r="BQ10" s="113"/>
      <c r="BR10" s="25">
        <f t="shared" si="8"/>
        <v>0.008113425925925925</v>
      </c>
      <c r="BS10" s="35">
        <f t="shared" si="9"/>
        <v>0.019513888888888914</v>
      </c>
      <c r="BT10" s="36">
        <f t="shared" si="10"/>
        <v>56.2</v>
      </c>
      <c r="BU10" s="36">
        <f t="shared" si="11"/>
        <v>112.18</v>
      </c>
      <c r="BV10" s="10">
        <f t="shared" si="12"/>
        <v>890.8199999999999</v>
      </c>
      <c r="BW10" s="6"/>
      <c r="BX10" s="6"/>
      <c r="BY10" s="3"/>
      <c r="BZ10" s="3"/>
      <c r="CA10" s="3"/>
    </row>
    <row r="11" spans="1:79" ht="12.75">
      <c r="A11" s="28">
        <v>3</v>
      </c>
      <c r="B11" s="31"/>
      <c r="C11" s="20">
        <v>21</v>
      </c>
      <c r="D11" s="19" t="s">
        <v>95</v>
      </c>
      <c r="E11" s="21"/>
      <c r="F11" s="21"/>
      <c r="G11" s="21" t="s">
        <v>110</v>
      </c>
      <c r="H11" s="96">
        <v>2009</v>
      </c>
      <c r="I11" s="96">
        <v>2009</v>
      </c>
      <c r="J11" s="96">
        <v>2009</v>
      </c>
      <c r="K11" s="97">
        <f>VLOOKUP(H11,Letnice!$D$2:$E$12,2,0)+VLOOKUP(I11,Letnice!$D$2:$E$12,2,0)+VLOOKUP(J11,Letnice!$D$2:$E$12,2,0)</f>
        <v>39</v>
      </c>
      <c r="L11" s="105">
        <f>VLOOKUP(K11,Letnice!$D$16:$E$28,2,0)</f>
        <v>1003</v>
      </c>
      <c r="M11" s="25">
        <v>0.4132638888888889</v>
      </c>
      <c r="N11" s="78"/>
      <c r="O11" s="24">
        <v>19.23</v>
      </c>
      <c r="P11" s="11">
        <v>0</v>
      </c>
      <c r="Q11" s="25"/>
      <c r="R11" s="78">
        <v>0</v>
      </c>
      <c r="S11" s="129">
        <v>9</v>
      </c>
      <c r="T11" s="130">
        <v>58</v>
      </c>
      <c r="U11" s="131">
        <v>40</v>
      </c>
      <c r="V11" s="129">
        <v>10</v>
      </c>
      <c r="W11" s="130">
        <v>1</v>
      </c>
      <c r="X11" s="131">
        <v>30</v>
      </c>
      <c r="Y11" s="74">
        <f t="shared" si="0"/>
        <v>2</v>
      </c>
      <c r="Z11" s="75">
        <f t="shared" si="1"/>
        <v>50</v>
      </c>
      <c r="AA11" s="24">
        <v>21.17</v>
      </c>
      <c r="AB11" s="11">
        <v>0</v>
      </c>
      <c r="AC11" s="129">
        <v>10</v>
      </c>
      <c r="AD11" s="130">
        <v>3</v>
      </c>
      <c r="AE11" s="131">
        <v>22</v>
      </c>
      <c r="AF11" s="129">
        <v>10</v>
      </c>
      <c r="AG11" s="130">
        <v>7</v>
      </c>
      <c r="AH11" s="131">
        <v>21</v>
      </c>
      <c r="AI11" s="74">
        <f t="shared" si="2"/>
        <v>3</v>
      </c>
      <c r="AJ11" s="75">
        <f t="shared" si="3"/>
        <v>59</v>
      </c>
      <c r="AK11" s="24"/>
      <c r="AL11" s="11">
        <v>0</v>
      </c>
      <c r="AM11" s="129">
        <v>10</v>
      </c>
      <c r="AN11" s="130">
        <v>11</v>
      </c>
      <c r="AO11" s="131">
        <v>20</v>
      </c>
      <c r="AP11" s="129">
        <v>10</v>
      </c>
      <c r="AQ11" s="130">
        <v>13</v>
      </c>
      <c r="AR11" s="131">
        <v>30</v>
      </c>
      <c r="AS11" s="74">
        <f t="shared" si="4"/>
        <v>2</v>
      </c>
      <c r="AT11" s="75">
        <f t="shared" si="5"/>
        <v>10</v>
      </c>
      <c r="AV11" s="11">
        <v>0</v>
      </c>
      <c r="AW11" s="129"/>
      <c r="AX11" s="130"/>
      <c r="AY11" s="131"/>
      <c r="AZ11" s="129"/>
      <c r="BA11" s="130"/>
      <c r="BB11" s="131"/>
      <c r="BC11" s="74">
        <f t="shared" si="6"/>
        <v>0</v>
      </c>
      <c r="BD11" s="75">
        <f t="shared" si="7"/>
        <v>0</v>
      </c>
      <c r="BE11" s="11"/>
      <c r="BF11" s="129">
        <v>10</v>
      </c>
      <c r="BG11" s="130">
        <v>18</v>
      </c>
      <c r="BH11" s="131">
        <v>20</v>
      </c>
      <c r="BI11" s="129">
        <v>10</v>
      </c>
      <c r="BJ11" s="130">
        <v>23</v>
      </c>
      <c r="BK11" s="131">
        <v>0</v>
      </c>
      <c r="BL11" s="74">
        <f>ROUNDDOWN(((BI11*3600+BJ11*60+BK11)-(BF11*3600+BG11*60+BH11))/60,0)</f>
        <v>4</v>
      </c>
      <c r="BM11" s="75">
        <f>MOD((BI11*3600+BJ11*60+BK11)-(BF11*3600+BG11*60+BH11),60)</f>
        <v>40</v>
      </c>
      <c r="BN11" s="24">
        <v>17.2</v>
      </c>
      <c r="BO11" s="11">
        <v>0</v>
      </c>
      <c r="BP11" s="25">
        <v>0.44208333333333333</v>
      </c>
      <c r="BQ11" s="113"/>
      <c r="BR11" s="25">
        <f t="shared" si="8"/>
        <v>0.009479166666666667</v>
      </c>
      <c r="BS11" s="35">
        <f t="shared" si="9"/>
        <v>0.019340277777777786</v>
      </c>
      <c r="BT11" s="36">
        <f t="shared" si="10"/>
        <v>55.7</v>
      </c>
      <c r="BU11" s="36">
        <f t="shared" si="11"/>
        <v>113.30000000000001</v>
      </c>
      <c r="BV11" s="10">
        <f t="shared" si="12"/>
        <v>889.7</v>
      </c>
      <c r="BW11" s="6"/>
      <c r="BX11" s="6"/>
      <c r="BY11" s="3"/>
      <c r="BZ11" s="3"/>
      <c r="CA11" s="3"/>
    </row>
    <row r="12" spans="1:79" ht="12.75">
      <c r="A12" s="28">
        <v>4</v>
      </c>
      <c r="B12" s="32"/>
      <c r="C12" s="20">
        <v>18</v>
      </c>
      <c r="D12" s="19" t="s">
        <v>87</v>
      </c>
      <c r="E12" s="21"/>
      <c r="F12" s="21"/>
      <c r="G12" s="21" t="s">
        <v>119</v>
      </c>
      <c r="H12" s="96">
        <v>2009</v>
      </c>
      <c r="I12" s="96">
        <v>2007</v>
      </c>
      <c r="J12" s="96">
        <v>2007</v>
      </c>
      <c r="K12" s="97">
        <f>VLOOKUP(H12,Letnice!$D$2:$E$12,2,0)+VLOOKUP(I12,Letnice!$D$2:$E$12,2,0)+VLOOKUP(J12,Letnice!$D$2:$E$12,2,0)</f>
        <v>43</v>
      </c>
      <c r="L12" s="105">
        <f>VLOOKUP(K12,Letnice!$D$16:$E$28,2,0)</f>
        <v>1002</v>
      </c>
      <c r="M12" s="25">
        <v>0.40902777777777777</v>
      </c>
      <c r="N12" s="78"/>
      <c r="O12" s="24">
        <v>20.73</v>
      </c>
      <c r="P12" s="11">
        <v>0</v>
      </c>
      <c r="Q12" s="25"/>
      <c r="R12" s="78">
        <v>0</v>
      </c>
      <c r="S12" s="129">
        <v>9</v>
      </c>
      <c r="T12" s="130">
        <v>52</v>
      </c>
      <c r="U12" s="131">
        <v>57</v>
      </c>
      <c r="V12" s="129">
        <v>9</v>
      </c>
      <c r="W12" s="130">
        <v>57</v>
      </c>
      <c r="X12" s="131">
        <v>13</v>
      </c>
      <c r="Y12" s="74">
        <f t="shared" si="0"/>
        <v>4</v>
      </c>
      <c r="Z12" s="75">
        <f t="shared" si="1"/>
        <v>16</v>
      </c>
      <c r="AA12" s="24">
        <v>15.97</v>
      </c>
      <c r="AB12" s="11">
        <v>0</v>
      </c>
      <c r="AC12" s="129">
        <v>10</v>
      </c>
      <c r="AD12" s="130">
        <v>1</v>
      </c>
      <c r="AE12" s="131">
        <v>10</v>
      </c>
      <c r="AF12" s="129">
        <v>10</v>
      </c>
      <c r="AG12" s="130">
        <v>3</v>
      </c>
      <c r="AH12" s="131">
        <v>57</v>
      </c>
      <c r="AI12" s="74">
        <f t="shared" si="2"/>
        <v>2</v>
      </c>
      <c r="AJ12" s="75">
        <f t="shared" si="3"/>
        <v>47</v>
      </c>
      <c r="AK12" s="24"/>
      <c r="AL12" s="11">
        <v>0</v>
      </c>
      <c r="AM12" s="129">
        <v>10</v>
      </c>
      <c r="AN12" s="130">
        <v>9</v>
      </c>
      <c r="AO12" s="131">
        <v>20</v>
      </c>
      <c r="AP12" s="129">
        <v>10</v>
      </c>
      <c r="AQ12" s="130">
        <v>11</v>
      </c>
      <c r="AR12" s="131">
        <v>50</v>
      </c>
      <c r="AS12" s="74">
        <f t="shared" si="4"/>
        <v>2</v>
      </c>
      <c r="AT12" s="75">
        <f t="shared" si="5"/>
        <v>30</v>
      </c>
      <c r="AV12" s="11">
        <v>0</v>
      </c>
      <c r="AW12" s="129"/>
      <c r="AX12" s="130"/>
      <c r="AY12" s="131"/>
      <c r="AZ12" s="129"/>
      <c r="BA12" s="130"/>
      <c r="BB12" s="131"/>
      <c r="BC12" s="74">
        <f t="shared" si="6"/>
        <v>0</v>
      </c>
      <c r="BD12" s="75">
        <f t="shared" si="7"/>
        <v>0</v>
      </c>
      <c r="BE12" s="11"/>
      <c r="BF12" s="129"/>
      <c r="BG12" s="130"/>
      <c r="BH12" s="131"/>
      <c r="BI12" s="129"/>
      <c r="BJ12" s="130"/>
      <c r="BK12" s="131"/>
      <c r="BL12" s="74">
        <v>4</v>
      </c>
      <c r="BM12" s="75">
        <v>40</v>
      </c>
      <c r="BN12" s="24">
        <v>15</v>
      </c>
      <c r="BO12" s="11">
        <v>0</v>
      </c>
      <c r="BP12" s="25">
        <v>0.4405208333333333</v>
      </c>
      <c r="BQ12" s="113"/>
      <c r="BR12" s="25">
        <f t="shared" si="8"/>
        <v>0.009872685185185186</v>
      </c>
      <c r="BS12" s="35">
        <f t="shared" si="9"/>
        <v>0.021620370370370352</v>
      </c>
      <c r="BT12" s="36">
        <f t="shared" si="10"/>
        <v>62.266666666666666</v>
      </c>
      <c r="BU12" s="36">
        <f t="shared" si="11"/>
        <v>113.96666666666667</v>
      </c>
      <c r="BV12" s="10">
        <f t="shared" si="12"/>
        <v>888.0333333333333</v>
      </c>
      <c r="BW12" s="6"/>
      <c r="BX12" s="6"/>
      <c r="BY12" s="3"/>
      <c r="BZ12" s="3"/>
      <c r="CA12" s="3"/>
    </row>
    <row r="13" spans="1:79" ht="12.75">
      <c r="A13" s="28">
        <v>5</v>
      </c>
      <c r="B13" s="31"/>
      <c r="C13" s="20">
        <v>32</v>
      </c>
      <c r="D13" s="19" t="s">
        <v>107</v>
      </c>
      <c r="E13" s="21"/>
      <c r="F13" s="21"/>
      <c r="G13" s="21" t="s">
        <v>138</v>
      </c>
      <c r="H13" s="96">
        <v>2006</v>
      </c>
      <c r="I13" s="96">
        <v>2008</v>
      </c>
      <c r="J13" s="96">
        <v>2010</v>
      </c>
      <c r="K13" s="97">
        <f>VLOOKUP(H13,Letnice!$D$2:$E$12,2,0)+VLOOKUP(I13,Letnice!$D$2:$E$12,2,0)+VLOOKUP(J13,Letnice!$D$2:$E$12,2,0)</f>
        <v>42</v>
      </c>
      <c r="L13" s="105">
        <f>VLOOKUP(K13,Letnice!$D$16:$E$28,2,0)</f>
        <v>1002</v>
      </c>
      <c r="M13" s="25">
        <v>0.4284722222222222</v>
      </c>
      <c r="N13" s="78"/>
      <c r="O13" s="24">
        <v>14.25</v>
      </c>
      <c r="P13" s="11">
        <v>0</v>
      </c>
      <c r="Q13" s="25"/>
      <c r="R13" s="78">
        <v>0</v>
      </c>
      <c r="S13" s="129">
        <v>10</v>
      </c>
      <c r="T13" s="130">
        <v>20</v>
      </c>
      <c r="U13" s="131">
        <v>21</v>
      </c>
      <c r="V13" s="129">
        <v>10</v>
      </c>
      <c r="W13" s="130">
        <v>22</v>
      </c>
      <c r="X13" s="131">
        <v>11</v>
      </c>
      <c r="Y13" s="74">
        <f t="shared" si="0"/>
        <v>1</v>
      </c>
      <c r="Z13" s="75">
        <f t="shared" si="1"/>
        <v>50</v>
      </c>
      <c r="AA13" s="24">
        <v>15.83</v>
      </c>
      <c r="AB13" s="11">
        <v>0</v>
      </c>
      <c r="AC13" s="129">
        <v>10</v>
      </c>
      <c r="AD13" s="130">
        <v>24</v>
      </c>
      <c r="AE13" s="131">
        <v>44</v>
      </c>
      <c r="AF13" s="129">
        <v>10</v>
      </c>
      <c r="AG13" s="130">
        <v>26</v>
      </c>
      <c r="AH13" s="131">
        <v>34</v>
      </c>
      <c r="AI13" s="74">
        <f t="shared" si="2"/>
        <v>1</v>
      </c>
      <c r="AJ13" s="75">
        <f t="shared" si="3"/>
        <v>50</v>
      </c>
      <c r="AK13" s="24"/>
      <c r="AL13" s="11">
        <v>0</v>
      </c>
      <c r="AM13" s="129">
        <v>10</v>
      </c>
      <c r="AN13" s="130">
        <v>30</v>
      </c>
      <c r="AO13" s="131">
        <v>20</v>
      </c>
      <c r="AP13" s="129">
        <v>10</v>
      </c>
      <c r="AQ13" s="130">
        <v>32</v>
      </c>
      <c r="AR13" s="131">
        <v>35</v>
      </c>
      <c r="AS13" s="74">
        <f t="shared" si="4"/>
        <v>2</v>
      </c>
      <c r="AT13" s="75">
        <f t="shared" si="5"/>
        <v>15</v>
      </c>
      <c r="AV13" s="11">
        <v>0</v>
      </c>
      <c r="AW13" s="129"/>
      <c r="AX13" s="130"/>
      <c r="AY13" s="131"/>
      <c r="AZ13" s="129"/>
      <c r="BA13" s="130"/>
      <c r="BB13" s="131"/>
      <c r="BC13" s="74">
        <f t="shared" si="6"/>
        <v>0</v>
      </c>
      <c r="BD13" s="75">
        <f t="shared" si="7"/>
        <v>0</v>
      </c>
      <c r="BE13" s="11"/>
      <c r="BF13" s="129">
        <v>10</v>
      </c>
      <c r="BG13" s="130">
        <v>53</v>
      </c>
      <c r="BH13" s="131">
        <v>20</v>
      </c>
      <c r="BI13" s="129">
        <v>10</v>
      </c>
      <c r="BJ13" s="130">
        <v>55</v>
      </c>
      <c r="BK13" s="131">
        <v>40</v>
      </c>
      <c r="BL13" s="74">
        <f aca="true" t="shared" si="13" ref="BL13:BL20">ROUNDDOWN(((BI13*3600+BJ13*60+BK13)-(BF13*3600+BG13*60+BH13))/60,0)</f>
        <v>2</v>
      </c>
      <c r="BM13" s="75">
        <f aca="true" t="shared" si="14" ref="BM13:BM20">MOD((BI13*3600+BJ13*60+BK13)-(BF13*3600+BG13*60+BH13),60)</f>
        <v>20</v>
      </c>
      <c r="BN13" s="24">
        <v>14.9</v>
      </c>
      <c r="BO13" s="11">
        <v>0</v>
      </c>
      <c r="BP13" s="25">
        <v>0.45881944444444445</v>
      </c>
      <c r="BQ13" s="113"/>
      <c r="BR13" s="25">
        <f t="shared" si="8"/>
        <v>0.005729166666666667</v>
      </c>
      <c r="BS13" s="35">
        <f t="shared" si="9"/>
        <v>0.02461805555555558</v>
      </c>
      <c r="BT13" s="36">
        <f t="shared" si="10"/>
        <v>70.9</v>
      </c>
      <c r="BU13" s="36">
        <f t="shared" si="11"/>
        <v>115.88</v>
      </c>
      <c r="BV13" s="10">
        <f t="shared" si="12"/>
        <v>886.12</v>
      </c>
      <c r="BW13" s="6"/>
      <c r="BX13" s="6"/>
      <c r="BY13" s="3"/>
      <c r="BZ13" s="3"/>
      <c r="CA13" s="3"/>
    </row>
    <row r="14" spans="1:79" ht="12.75">
      <c r="A14" s="28">
        <v>6</v>
      </c>
      <c r="B14" s="31"/>
      <c r="C14" s="20">
        <v>4</v>
      </c>
      <c r="D14" s="19" t="s">
        <v>68</v>
      </c>
      <c r="E14" s="21"/>
      <c r="F14" s="21"/>
      <c r="G14" s="21" t="s">
        <v>85</v>
      </c>
      <c r="H14" s="96">
        <v>2009</v>
      </c>
      <c r="I14" s="96">
        <v>2007</v>
      </c>
      <c r="J14" s="96">
        <v>2007</v>
      </c>
      <c r="K14" s="97">
        <f>VLOOKUP(H14,Letnice!$D$2:$E$12,2,0)+VLOOKUP(I14,Letnice!$D$2:$E$12,2,0)+VLOOKUP(J14,Letnice!$D$2:$E$12,2,0)</f>
        <v>43</v>
      </c>
      <c r="L14" s="105">
        <f>VLOOKUP(K14,Letnice!$D$16:$E$28,2,0)</f>
        <v>1002</v>
      </c>
      <c r="M14" s="25">
        <v>0.38819444444444445</v>
      </c>
      <c r="N14" s="78"/>
      <c r="O14" s="24">
        <v>16.75</v>
      </c>
      <c r="P14" s="11">
        <v>5</v>
      </c>
      <c r="Q14" s="25"/>
      <c r="R14" s="78">
        <v>0</v>
      </c>
      <c r="S14" s="129">
        <v>9</v>
      </c>
      <c r="T14" s="130">
        <v>22</v>
      </c>
      <c r="U14" s="131">
        <v>45</v>
      </c>
      <c r="V14" s="129">
        <v>9</v>
      </c>
      <c r="W14" s="130">
        <v>26</v>
      </c>
      <c r="X14" s="131">
        <v>25</v>
      </c>
      <c r="Y14" s="74">
        <f t="shared" si="0"/>
        <v>3</v>
      </c>
      <c r="Z14" s="75">
        <f t="shared" si="1"/>
        <v>40</v>
      </c>
      <c r="AA14" s="24">
        <v>16.19</v>
      </c>
      <c r="AB14" s="11">
        <v>20</v>
      </c>
      <c r="AC14" s="129">
        <v>9</v>
      </c>
      <c r="AD14" s="130">
        <v>27</v>
      </c>
      <c r="AE14" s="131">
        <v>18</v>
      </c>
      <c r="AF14" s="129">
        <v>9</v>
      </c>
      <c r="AG14" s="130">
        <v>35</v>
      </c>
      <c r="AH14" s="131">
        <v>12</v>
      </c>
      <c r="AI14" s="74">
        <f t="shared" si="2"/>
        <v>7</v>
      </c>
      <c r="AJ14" s="75">
        <f t="shared" si="3"/>
        <v>54</v>
      </c>
      <c r="AK14" s="24">
        <v>0</v>
      </c>
      <c r="AL14" s="11">
        <v>0</v>
      </c>
      <c r="AM14" s="129">
        <v>9</v>
      </c>
      <c r="AN14" s="130">
        <v>37</v>
      </c>
      <c r="AO14" s="131">
        <v>25</v>
      </c>
      <c r="AP14" s="129">
        <v>9</v>
      </c>
      <c r="AQ14" s="130">
        <v>41</v>
      </c>
      <c r="AR14" s="131">
        <v>20</v>
      </c>
      <c r="AS14" s="74">
        <f t="shared" si="4"/>
        <v>3</v>
      </c>
      <c r="AT14" s="75">
        <f t="shared" si="5"/>
        <v>55</v>
      </c>
      <c r="AV14" s="11">
        <v>6</v>
      </c>
      <c r="AW14" s="129"/>
      <c r="AX14" s="130"/>
      <c r="AY14" s="131"/>
      <c r="AZ14" s="129"/>
      <c r="BA14" s="130"/>
      <c r="BB14" s="131"/>
      <c r="BC14" s="74">
        <f t="shared" si="6"/>
        <v>0</v>
      </c>
      <c r="BD14" s="75">
        <f t="shared" si="7"/>
        <v>0</v>
      </c>
      <c r="BE14" s="11"/>
      <c r="BF14" s="129">
        <v>9</v>
      </c>
      <c r="BG14" s="130">
        <v>51</v>
      </c>
      <c r="BH14" s="131">
        <v>50</v>
      </c>
      <c r="BI14" s="129">
        <v>9</v>
      </c>
      <c r="BJ14" s="130">
        <v>56</v>
      </c>
      <c r="BK14" s="131">
        <v>20</v>
      </c>
      <c r="BL14" s="74">
        <f t="shared" si="13"/>
        <v>4</v>
      </c>
      <c r="BM14" s="75">
        <f t="shared" si="14"/>
        <v>30</v>
      </c>
      <c r="BN14" s="24">
        <v>14.1</v>
      </c>
      <c r="BO14" s="11">
        <v>0</v>
      </c>
      <c r="BP14" s="25">
        <v>0.41662037037037036</v>
      </c>
      <c r="BQ14" s="113"/>
      <c r="BR14" s="25">
        <f t="shared" si="8"/>
        <v>0.013877314814814815</v>
      </c>
      <c r="BS14" s="35">
        <f t="shared" si="9"/>
        <v>0.014548611111111096</v>
      </c>
      <c r="BT14" s="36">
        <f t="shared" si="10"/>
        <v>41.9</v>
      </c>
      <c r="BU14" s="36">
        <f t="shared" si="11"/>
        <v>119.94</v>
      </c>
      <c r="BV14" s="10">
        <f t="shared" si="12"/>
        <v>882.06</v>
      </c>
      <c r="BW14" s="6"/>
      <c r="BX14" s="6"/>
      <c r="BY14" s="3"/>
      <c r="BZ14" s="3"/>
      <c r="CA14" s="3"/>
    </row>
    <row r="15" spans="1:79" ht="12.75">
      <c r="A15" s="28">
        <v>7</v>
      </c>
      <c r="B15" s="31"/>
      <c r="C15" s="17">
        <v>14</v>
      </c>
      <c r="D15" s="21" t="s">
        <v>117</v>
      </c>
      <c r="E15" s="21"/>
      <c r="F15" s="21"/>
      <c r="G15" s="21" t="s">
        <v>118</v>
      </c>
      <c r="H15" s="96">
        <v>2008</v>
      </c>
      <c r="I15" s="96">
        <v>2009</v>
      </c>
      <c r="J15" s="96">
        <v>2007</v>
      </c>
      <c r="K15" s="97">
        <f>VLOOKUP(H15,Letnice!$D$2:$E$12,2,0)+VLOOKUP(I15,Letnice!$D$2:$E$12,2,0)+VLOOKUP(J15,Letnice!$D$2:$E$12,2,0)</f>
        <v>42</v>
      </c>
      <c r="L15" s="105">
        <f>VLOOKUP(K15,Letnice!$D$16:$E$28,2,0)</f>
        <v>1002</v>
      </c>
      <c r="M15" s="25">
        <v>0.40347222222222223</v>
      </c>
      <c r="N15" s="78"/>
      <c r="O15" s="24">
        <v>16.07</v>
      </c>
      <c r="P15" s="11">
        <v>0</v>
      </c>
      <c r="Q15" s="25"/>
      <c r="R15" s="78">
        <v>0</v>
      </c>
      <c r="S15" s="129">
        <v>9</v>
      </c>
      <c r="T15" s="130">
        <v>44</v>
      </c>
      <c r="U15" s="131">
        <v>40</v>
      </c>
      <c r="V15" s="129">
        <v>9</v>
      </c>
      <c r="W15" s="130">
        <v>48</v>
      </c>
      <c r="X15" s="131">
        <v>30</v>
      </c>
      <c r="Y15" s="74">
        <f t="shared" si="0"/>
        <v>3</v>
      </c>
      <c r="Z15" s="75">
        <f t="shared" si="1"/>
        <v>50</v>
      </c>
      <c r="AA15" s="24">
        <v>16.08</v>
      </c>
      <c r="AB15" s="11">
        <v>0</v>
      </c>
      <c r="AC15" s="129">
        <v>9</v>
      </c>
      <c r="AD15" s="130">
        <v>50</v>
      </c>
      <c r="AE15" s="131">
        <v>55</v>
      </c>
      <c r="AF15" s="129">
        <v>9</v>
      </c>
      <c r="AG15" s="130">
        <v>54</v>
      </c>
      <c r="AH15" s="131">
        <v>20</v>
      </c>
      <c r="AI15" s="74">
        <f t="shared" si="2"/>
        <v>3</v>
      </c>
      <c r="AJ15" s="75">
        <f t="shared" si="3"/>
        <v>25</v>
      </c>
      <c r="AK15" s="24"/>
      <c r="AL15" s="11">
        <v>0</v>
      </c>
      <c r="AM15" s="129">
        <v>9</v>
      </c>
      <c r="AN15" s="130">
        <v>58</v>
      </c>
      <c r="AO15" s="131">
        <v>10</v>
      </c>
      <c r="AP15" s="129">
        <v>10</v>
      </c>
      <c r="AQ15" s="130">
        <v>2</v>
      </c>
      <c r="AR15" s="131">
        <v>55</v>
      </c>
      <c r="AS15" s="74">
        <f t="shared" si="4"/>
        <v>4</v>
      </c>
      <c r="AT15" s="75">
        <f t="shared" si="5"/>
        <v>45</v>
      </c>
      <c r="AV15" s="11">
        <v>2</v>
      </c>
      <c r="AW15" s="129"/>
      <c r="AX15" s="130"/>
      <c r="AY15" s="131"/>
      <c r="AZ15" s="129"/>
      <c r="BA15" s="130"/>
      <c r="BB15" s="131"/>
      <c r="BC15" s="74">
        <f t="shared" si="6"/>
        <v>0</v>
      </c>
      <c r="BD15" s="75">
        <f t="shared" si="7"/>
        <v>0</v>
      </c>
      <c r="BE15" s="11"/>
      <c r="BF15" s="129">
        <v>10</v>
      </c>
      <c r="BG15" s="130">
        <v>23</v>
      </c>
      <c r="BH15" s="131">
        <v>0</v>
      </c>
      <c r="BI15" s="129">
        <v>10</v>
      </c>
      <c r="BJ15" s="130">
        <v>27</v>
      </c>
      <c r="BK15" s="131">
        <v>30</v>
      </c>
      <c r="BL15" s="74">
        <f t="shared" si="13"/>
        <v>4</v>
      </c>
      <c r="BM15" s="75">
        <f t="shared" si="14"/>
        <v>30</v>
      </c>
      <c r="BN15" s="24">
        <v>15.8</v>
      </c>
      <c r="BO15" s="11">
        <v>0</v>
      </c>
      <c r="BP15" s="25">
        <v>0.4397222222222222</v>
      </c>
      <c r="BQ15" s="113"/>
      <c r="BR15" s="25">
        <f t="shared" si="8"/>
        <v>0.011458333333333334</v>
      </c>
      <c r="BS15" s="35">
        <f t="shared" si="9"/>
        <v>0.024791666666666615</v>
      </c>
      <c r="BT15" s="36">
        <f t="shared" si="10"/>
        <v>71.4</v>
      </c>
      <c r="BU15" s="36">
        <f t="shared" si="11"/>
        <v>121.35000000000001</v>
      </c>
      <c r="BV15" s="10">
        <f t="shared" si="12"/>
        <v>880.65</v>
      </c>
      <c r="BW15" s="6"/>
      <c r="BX15" s="6"/>
      <c r="BY15" s="3"/>
      <c r="BZ15" s="3"/>
      <c r="CA15" s="3"/>
    </row>
    <row r="16" spans="1:79" ht="12.75">
      <c r="A16" s="28">
        <v>8</v>
      </c>
      <c r="B16" s="31"/>
      <c r="C16" s="20">
        <v>59</v>
      </c>
      <c r="D16" s="19" t="s">
        <v>112</v>
      </c>
      <c r="E16" s="21"/>
      <c r="F16" s="21"/>
      <c r="G16" s="21" t="s">
        <v>126</v>
      </c>
      <c r="H16" s="96">
        <v>2009</v>
      </c>
      <c r="I16" s="96">
        <v>2009</v>
      </c>
      <c r="J16" s="96">
        <v>2009</v>
      </c>
      <c r="K16" s="97">
        <f>VLOOKUP(H16,Letnice!$D$2:$E$12,2,0)+VLOOKUP(I16,Letnice!$D$2:$E$12,2,0)+VLOOKUP(J16,Letnice!$D$2:$E$12,2,0)</f>
        <v>39</v>
      </c>
      <c r="L16" s="105">
        <f>VLOOKUP(K16,Letnice!$D$16:$E$28,2,0)</f>
        <v>1003</v>
      </c>
      <c r="M16" s="25">
        <v>0.46319444444444446</v>
      </c>
      <c r="N16" s="78"/>
      <c r="O16" s="24">
        <v>23.53</v>
      </c>
      <c r="P16" s="11">
        <v>5</v>
      </c>
      <c r="Q16" s="25"/>
      <c r="R16" s="78">
        <v>0</v>
      </c>
      <c r="S16" s="129">
        <v>11</v>
      </c>
      <c r="T16" s="130">
        <v>10</v>
      </c>
      <c r="U16" s="131">
        <v>19</v>
      </c>
      <c r="V16" s="129">
        <v>11</v>
      </c>
      <c r="W16" s="130">
        <v>20</v>
      </c>
      <c r="X16" s="131">
        <v>13</v>
      </c>
      <c r="Y16" s="74">
        <f t="shared" si="0"/>
        <v>9</v>
      </c>
      <c r="Z16" s="75">
        <f t="shared" si="1"/>
        <v>54</v>
      </c>
      <c r="AA16" s="24">
        <v>15.71</v>
      </c>
      <c r="AB16" s="11">
        <v>10</v>
      </c>
      <c r="AC16" s="129">
        <v>11</v>
      </c>
      <c r="AD16" s="130">
        <v>21</v>
      </c>
      <c r="AE16" s="131">
        <v>45</v>
      </c>
      <c r="AF16" s="129">
        <v>11</v>
      </c>
      <c r="AG16" s="130">
        <v>24</v>
      </c>
      <c r="AH16" s="131">
        <v>52</v>
      </c>
      <c r="AI16" s="74">
        <f t="shared" si="2"/>
        <v>3</v>
      </c>
      <c r="AJ16" s="75">
        <f t="shared" si="3"/>
        <v>7</v>
      </c>
      <c r="AK16" s="24"/>
      <c r="AL16" s="11">
        <v>0</v>
      </c>
      <c r="AM16" s="129">
        <v>11</v>
      </c>
      <c r="AN16" s="130">
        <v>27</v>
      </c>
      <c r="AO16" s="131">
        <v>30</v>
      </c>
      <c r="AP16" s="129">
        <v>11</v>
      </c>
      <c r="AQ16" s="130">
        <v>33</v>
      </c>
      <c r="AR16" s="131">
        <v>15</v>
      </c>
      <c r="AS16" s="74">
        <f t="shared" si="4"/>
        <v>5</v>
      </c>
      <c r="AT16" s="75">
        <f t="shared" si="5"/>
        <v>45</v>
      </c>
      <c r="AV16" s="11">
        <v>4</v>
      </c>
      <c r="AW16" s="129"/>
      <c r="AX16" s="130"/>
      <c r="AY16" s="131"/>
      <c r="AZ16" s="129"/>
      <c r="BA16" s="130"/>
      <c r="BB16" s="131"/>
      <c r="BC16" s="74">
        <f t="shared" si="6"/>
        <v>0</v>
      </c>
      <c r="BD16" s="75">
        <f t="shared" si="7"/>
        <v>0</v>
      </c>
      <c r="BE16" s="11"/>
      <c r="BF16" s="129">
        <v>11</v>
      </c>
      <c r="BG16" s="130">
        <v>48</v>
      </c>
      <c r="BH16" s="131">
        <v>30</v>
      </c>
      <c r="BI16" s="129">
        <v>11</v>
      </c>
      <c r="BJ16" s="130">
        <v>51</v>
      </c>
      <c r="BK16" s="131">
        <v>50</v>
      </c>
      <c r="BL16" s="74">
        <f t="shared" si="13"/>
        <v>3</v>
      </c>
      <c r="BM16" s="75">
        <f t="shared" si="14"/>
        <v>20</v>
      </c>
      <c r="BN16" s="24">
        <v>17.1</v>
      </c>
      <c r="BO16" s="11">
        <v>0</v>
      </c>
      <c r="BP16" s="25">
        <v>0.49679398148148146</v>
      </c>
      <c r="BQ16" s="113"/>
      <c r="BR16" s="25">
        <f t="shared" si="8"/>
        <v>0.015347222222222222</v>
      </c>
      <c r="BS16" s="35">
        <f t="shared" si="9"/>
        <v>0.018252314814814777</v>
      </c>
      <c r="BT16" s="36">
        <f t="shared" si="10"/>
        <v>52.56666666666667</v>
      </c>
      <c r="BU16" s="36">
        <f t="shared" si="11"/>
        <v>127.90666666666667</v>
      </c>
      <c r="BV16" s="10">
        <f t="shared" si="12"/>
        <v>875.0933333333334</v>
      </c>
      <c r="BW16" s="6"/>
      <c r="BX16" s="6"/>
      <c r="BY16" s="3"/>
      <c r="BZ16" s="3"/>
      <c r="CA16" s="3"/>
    </row>
    <row r="17" spans="1:79" ht="12.75">
      <c r="A17" s="28">
        <v>9</v>
      </c>
      <c r="B17" s="31"/>
      <c r="C17" s="20">
        <v>10</v>
      </c>
      <c r="D17" s="19" t="s">
        <v>83</v>
      </c>
      <c r="E17" s="21"/>
      <c r="F17" s="21"/>
      <c r="G17" s="21" t="s">
        <v>103</v>
      </c>
      <c r="H17" s="96">
        <v>2010</v>
      </c>
      <c r="I17" s="96">
        <v>2010</v>
      </c>
      <c r="J17" s="96">
        <v>2009</v>
      </c>
      <c r="K17" s="97">
        <f>VLOOKUP(H17,Letnice!$D$2:$E$12,2,0)+VLOOKUP(I17,Letnice!$D$2:$E$12,2,0)+VLOOKUP(J17,Letnice!$D$2:$E$12,2,0)</f>
        <v>37</v>
      </c>
      <c r="L17" s="105">
        <f>VLOOKUP(K17,Letnice!$D$16:$E$28,2,0)</f>
        <v>1005</v>
      </c>
      <c r="M17" s="25">
        <v>0.3979166666666667</v>
      </c>
      <c r="N17" s="78"/>
      <c r="O17" s="24">
        <v>21.55</v>
      </c>
      <c r="P17" s="11">
        <v>0</v>
      </c>
      <c r="Q17" s="25"/>
      <c r="R17" s="78">
        <v>0</v>
      </c>
      <c r="S17" s="129">
        <v>9</v>
      </c>
      <c r="T17" s="130">
        <v>36</v>
      </c>
      <c r="U17" s="131">
        <v>27</v>
      </c>
      <c r="V17" s="129">
        <v>9</v>
      </c>
      <c r="W17" s="130">
        <v>41</v>
      </c>
      <c r="X17" s="131">
        <v>50</v>
      </c>
      <c r="Y17" s="74">
        <f t="shared" si="0"/>
        <v>5</v>
      </c>
      <c r="Z17" s="75">
        <f t="shared" si="1"/>
        <v>23</v>
      </c>
      <c r="AA17" s="24">
        <v>20.78</v>
      </c>
      <c r="AB17" s="11">
        <v>10</v>
      </c>
      <c r="AC17" s="129">
        <v>9</v>
      </c>
      <c r="AD17" s="130">
        <v>44</v>
      </c>
      <c r="AE17" s="131">
        <v>0</v>
      </c>
      <c r="AF17" s="129">
        <v>9</v>
      </c>
      <c r="AG17" s="130">
        <v>47</v>
      </c>
      <c r="AH17" s="131">
        <v>4</v>
      </c>
      <c r="AI17" s="74">
        <f t="shared" si="2"/>
        <v>3</v>
      </c>
      <c r="AJ17" s="75">
        <f t="shared" si="3"/>
        <v>4</v>
      </c>
      <c r="AK17" s="24"/>
      <c r="AL17" s="11">
        <v>0</v>
      </c>
      <c r="AM17" s="129">
        <v>9</v>
      </c>
      <c r="AN17" s="130">
        <v>51</v>
      </c>
      <c r="AO17" s="131">
        <v>5</v>
      </c>
      <c r="AP17" s="129">
        <v>9</v>
      </c>
      <c r="AQ17" s="130">
        <v>55</v>
      </c>
      <c r="AR17" s="131">
        <v>0</v>
      </c>
      <c r="AS17" s="74">
        <f t="shared" si="4"/>
        <v>3</v>
      </c>
      <c r="AT17" s="75">
        <f t="shared" si="5"/>
        <v>55</v>
      </c>
      <c r="AV17" s="11">
        <v>8</v>
      </c>
      <c r="AW17" s="129"/>
      <c r="AX17" s="130"/>
      <c r="AY17" s="131"/>
      <c r="AZ17" s="129"/>
      <c r="BA17" s="130"/>
      <c r="BB17" s="131"/>
      <c r="BC17" s="74">
        <f t="shared" si="6"/>
        <v>0</v>
      </c>
      <c r="BD17" s="75">
        <f t="shared" si="7"/>
        <v>0</v>
      </c>
      <c r="BE17" s="11"/>
      <c r="BF17" s="129">
        <v>10</v>
      </c>
      <c r="BG17" s="130">
        <v>0</v>
      </c>
      <c r="BH17" s="131">
        <v>0</v>
      </c>
      <c r="BI17" s="129">
        <v>10</v>
      </c>
      <c r="BJ17" s="130">
        <v>4</v>
      </c>
      <c r="BK17" s="131">
        <v>50</v>
      </c>
      <c r="BL17" s="74">
        <f t="shared" si="13"/>
        <v>4</v>
      </c>
      <c r="BM17" s="75">
        <f t="shared" si="14"/>
        <v>50</v>
      </c>
      <c r="BN17" s="24">
        <v>20</v>
      </c>
      <c r="BO17" s="11">
        <v>0</v>
      </c>
      <c r="BP17" s="25">
        <v>0.42972222222222217</v>
      </c>
      <c r="BQ17" s="113"/>
      <c r="BR17" s="25">
        <f t="shared" si="8"/>
        <v>0.011944444444444445</v>
      </c>
      <c r="BS17" s="35">
        <f t="shared" si="9"/>
        <v>0.01986111111111103</v>
      </c>
      <c r="BT17" s="36">
        <f t="shared" si="10"/>
        <v>57.2</v>
      </c>
      <c r="BU17" s="36">
        <f t="shared" si="11"/>
        <v>137.53</v>
      </c>
      <c r="BV17" s="10">
        <f t="shared" si="12"/>
        <v>867.47</v>
      </c>
      <c r="BW17" s="6"/>
      <c r="BX17" s="6"/>
      <c r="BY17" s="3"/>
      <c r="BZ17" s="3"/>
      <c r="CA17" s="3"/>
    </row>
    <row r="18" spans="1:79" ht="12.75">
      <c r="A18" s="28">
        <v>10</v>
      </c>
      <c r="B18" s="31"/>
      <c r="C18" s="20">
        <v>34</v>
      </c>
      <c r="D18" s="19" t="s">
        <v>108</v>
      </c>
      <c r="E18" s="21"/>
      <c r="F18" s="21"/>
      <c r="G18" s="21" t="s">
        <v>131</v>
      </c>
      <c r="H18" s="96">
        <v>2009</v>
      </c>
      <c r="I18" s="96">
        <v>2009</v>
      </c>
      <c r="J18" s="96">
        <v>2009</v>
      </c>
      <c r="K18" s="97">
        <f>VLOOKUP(H18,Letnice!$D$2:$E$12,2,0)+VLOOKUP(I18,Letnice!$D$2:$E$12,2,0)+VLOOKUP(J18,Letnice!$D$2:$E$12,2,0)</f>
        <v>39</v>
      </c>
      <c r="L18" s="105">
        <f>VLOOKUP(K18,Letnice!$D$16:$E$28,2,0)</f>
        <v>1003</v>
      </c>
      <c r="M18" s="25">
        <v>0.43124999999999997</v>
      </c>
      <c r="N18" s="78"/>
      <c r="O18" s="24">
        <v>13.61</v>
      </c>
      <c r="P18" s="11">
        <v>2</v>
      </c>
      <c r="Q18" s="25"/>
      <c r="R18" s="78">
        <v>0</v>
      </c>
      <c r="S18" s="129">
        <v>10</v>
      </c>
      <c r="T18" s="130">
        <v>24</v>
      </c>
      <c r="U18" s="131">
        <v>12</v>
      </c>
      <c r="V18" s="129">
        <v>10</v>
      </c>
      <c r="W18" s="130">
        <v>26</v>
      </c>
      <c r="X18" s="131">
        <v>30</v>
      </c>
      <c r="Y18" s="74">
        <f t="shared" si="0"/>
        <v>2</v>
      </c>
      <c r="Z18" s="75">
        <f t="shared" si="1"/>
        <v>18</v>
      </c>
      <c r="AA18" s="24">
        <v>16.7</v>
      </c>
      <c r="AB18" s="11">
        <v>0</v>
      </c>
      <c r="AC18" s="129">
        <v>10</v>
      </c>
      <c r="AD18" s="130">
        <v>29</v>
      </c>
      <c r="AE18" s="131">
        <v>5</v>
      </c>
      <c r="AF18" s="129">
        <v>10</v>
      </c>
      <c r="AG18" s="130">
        <v>31</v>
      </c>
      <c r="AH18" s="131">
        <v>17</v>
      </c>
      <c r="AI18" s="74">
        <f t="shared" si="2"/>
        <v>2</v>
      </c>
      <c r="AJ18" s="75">
        <f t="shared" si="3"/>
        <v>12</v>
      </c>
      <c r="AK18" s="24"/>
      <c r="AL18" s="11">
        <v>0</v>
      </c>
      <c r="AM18" s="129">
        <v>10</v>
      </c>
      <c r="AN18" s="130">
        <v>34</v>
      </c>
      <c r="AO18" s="131">
        <v>45</v>
      </c>
      <c r="AP18" s="129">
        <v>10</v>
      </c>
      <c r="AQ18" s="130">
        <v>37</v>
      </c>
      <c r="AR18" s="131">
        <v>5</v>
      </c>
      <c r="AS18" s="74">
        <f t="shared" si="4"/>
        <v>2</v>
      </c>
      <c r="AT18" s="75">
        <f t="shared" si="5"/>
        <v>20</v>
      </c>
      <c r="AV18" s="11">
        <v>0</v>
      </c>
      <c r="AW18" s="129"/>
      <c r="AX18" s="130"/>
      <c r="AY18" s="131"/>
      <c r="AZ18" s="129"/>
      <c r="BA18" s="130"/>
      <c r="BB18" s="131"/>
      <c r="BC18" s="74">
        <f t="shared" si="6"/>
        <v>0</v>
      </c>
      <c r="BD18" s="75">
        <f t="shared" si="7"/>
        <v>0</v>
      </c>
      <c r="BE18" s="11"/>
      <c r="BF18" s="129">
        <v>10</v>
      </c>
      <c r="BG18" s="130">
        <v>3</v>
      </c>
      <c r="BH18" s="131">
        <v>0</v>
      </c>
      <c r="BI18" s="129">
        <v>10</v>
      </c>
      <c r="BJ18" s="130">
        <v>5</v>
      </c>
      <c r="BK18" s="131">
        <v>50</v>
      </c>
      <c r="BL18" s="74">
        <f t="shared" si="13"/>
        <v>2</v>
      </c>
      <c r="BM18" s="75">
        <f t="shared" si="14"/>
        <v>50</v>
      </c>
      <c r="BN18" s="24">
        <v>15.4</v>
      </c>
      <c r="BO18" s="11">
        <v>10</v>
      </c>
      <c r="BP18" s="25">
        <v>0.465787037037037</v>
      </c>
      <c r="BQ18" s="113"/>
      <c r="BR18" s="25">
        <f t="shared" si="8"/>
        <v>0.006712962962962962</v>
      </c>
      <c r="BS18" s="35">
        <f t="shared" si="9"/>
        <v>0.02782407407407407</v>
      </c>
      <c r="BT18" s="36">
        <f t="shared" si="10"/>
        <v>80.13333333333334</v>
      </c>
      <c r="BU18" s="36">
        <f t="shared" si="11"/>
        <v>137.84333333333333</v>
      </c>
      <c r="BV18" s="10">
        <f t="shared" si="12"/>
        <v>865.1566666666666</v>
      </c>
      <c r="BW18" s="6"/>
      <c r="BX18" s="6"/>
      <c r="BY18" s="3"/>
      <c r="BZ18" s="3"/>
      <c r="CA18" s="3"/>
    </row>
    <row r="19" spans="1:79" ht="12.75">
      <c r="A19" s="28">
        <v>11</v>
      </c>
      <c r="B19" s="31"/>
      <c r="C19" s="20">
        <v>60</v>
      </c>
      <c r="D19" s="19" t="s">
        <v>113</v>
      </c>
      <c r="E19" s="21"/>
      <c r="F19" s="21"/>
      <c r="G19" s="21" t="s">
        <v>127</v>
      </c>
      <c r="H19" s="96">
        <v>2009</v>
      </c>
      <c r="I19" s="96">
        <v>2007</v>
      </c>
      <c r="J19" s="96">
        <v>2010</v>
      </c>
      <c r="K19" s="97">
        <f>VLOOKUP(H19,Letnice!$D$2:$E$12,2,0)+VLOOKUP(I19,Letnice!$D$2:$E$12,2,0)+VLOOKUP(J19,Letnice!$D$2:$E$12,2,0)</f>
        <v>40</v>
      </c>
      <c r="L19" s="105">
        <f>VLOOKUP(K19,Letnice!$D$16:$E$28,2,0)</f>
        <v>1003</v>
      </c>
      <c r="M19" s="25">
        <v>0.46458333333333335</v>
      </c>
      <c r="N19" s="78"/>
      <c r="O19" s="24">
        <v>21.44</v>
      </c>
      <c r="P19" s="11">
        <v>2</v>
      </c>
      <c r="Q19" s="25"/>
      <c r="R19" s="78">
        <v>0</v>
      </c>
      <c r="S19" s="129">
        <v>11</v>
      </c>
      <c r="T19" s="130">
        <v>13</v>
      </c>
      <c r="U19" s="131">
        <v>30</v>
      </c>
      <c r="V19" s="129">
        <v>11</v>
      </c>
      <c r="W19" s="130">
        <v>32</v>
      </c>
      <c r="X19" s="131">
        <v>18</v>
      </c>
      <c r="Y19" s="74">
        <f t="shared" si="0"/>
        <v>18</v>
      </c>
      <c r="Z19" s="75">
        <f t="shared" si="1"/>
        <v>48</v>
      </c>
      <c r="AA19" s="24">
        <v>24.61</v>
      </c>
      <c r="AB19" s="11">
        <v>20</v>
      </c>
      <c r="AC19" s="129">
        <v>11</v>
      </c>
      <c r="AD19" s="130">
        <v>25</v>
      </c>
      <c r="AE19" s="131">
        <v>30</v>
      </c>
      <c r="AF19" s="129">
        <v>11</v>
      </c>
      <c r="AG19" s="130">
        <v>28</v>
      </c>
      <c r="AH19" s="131">
        <v>26</v>
      </c>
      <c r="AI19" s="74">
        <f t="shared" si="2"/>
        <v>2</v>
      </c>
      <c r="AJ19" s="75">
        <f t="shared" si="3"/>
        <v>56</v>
      </c>
      <c r="AK19" s="24"/>
      <c r="AL19" s="11">
        <v>0</v>
      </c>
      <c r="AM19" s="129">
        <v>11</v>
      </c>
      <c r="AN19" s="130">
        <v>32</v>
      </c>
      <c r="AO19" s="131">
        <v>20</v>
      </c>
      <c r="AP19" s="129">
        <v>11</v>
      </c>
      <c r="AQ19" s="130">
        <v>35</v>
      </c>
      <c r="AR19" s="131">
        <v>35</v>
      </c>
      <c r="AS19" s="74">
        <f t="shared" si="4"/>
        <v>3</v>
      </c>
      <c r="AT19" s="75">
        <f t="shared" si="5"/>
        <v>15</v>
      </c>
      <c r="AV19" s="11">
        <v>4</v>
      </c>
      <c r="AW19" s="129"/>
      <c r="AX19" s="130"/>
      <c r="AY19" s="131"/>
      <c r="AZ19" s="129"/>
      <c r="BA19" s="130"/>
      <c r="BB19" s="131"/>
      <c r="BC19" s="74">
        <f t="shared" si="6"/>
        <v>0</v>
      </c>
      <c r="BD19" s="75">
        <f t="shared" si="7"/>
        <v>0</v>
      </c>
      <c r="BE19" s="11"/>
      <c r="BF19" s="129">
        <v>11</v>
      </c>
      <c r="BG19" s="130">
        <v>53</v>
      </c>
      <c r="BH19" s="131">
        <v>10</v>
      </c>
      <c r="BI19" s="129">
        <v>11</v>
      </c>
      <c r="BJ19" s="130">
        <v>55</v>
      </c>
      <c r="BK19" s="131">
        <v>30</v>
      </c>
      <c r="BL19" s="74">
        <f t="shared" si="13"/>
        <v>2</v>
      </c>
      <c r="BM19" s="75">
        <f t="shared" si="14"/>
        <v>20</v>
      </c>
      <c r="BN19" s="24">
        <v>19</v>
      </c>
      <c r="BO19" s="11">
        <v>0</v>
      </c>
      <c r="BP19" s="25">
        <v>0.5019097222222222</v>
      </c>
      <c r="BQ19" s="113"/>
      <c r="BR19" s="25">
        <f t="shared" si="8"/>
        <v>0.018969907407407408</v>
      </c>
      <c r="BS19" s="35">
        <f t="shared" si="9"/>
        <v>0.018356481481481432</v>
      </c>
      <c r="BT19" s="36">
        <f t="shared" si="10"/>
        <v>52.86666666666667</v>
      </c>
      <c r="BU19" s="36">
        <f t="shared" si="11"/>
        <v>143.91666666666666</v>
      </c>
      <c r="BV19" s="10">
        <f t="shared" si="12"/>
        <v>859.0833333333334</v>
      </c>
      <c r="BW19" s="6"/>
      <c r="BX19" s="6"/>
      <c r="BY19" s="3"/>
      <c r="BZ19" s="3"/>
      <c r="CA19" s="3"/>
    </row>
    <row r="20" spans="1:79" ht="12.75">
      <c r="A20" s="28">
        <v>12</v>
      </c>
      <c r="B20" s="31"/>
      <c r="C20" s="20">
        <v>37</v>
      </c>
      <c r="D20" s="19" t="s">
        <v>129</v>
      </c>
      <c r="E20" s="21"/>
      <c r="F20" s="21"/>
      <c r="G20" s="21" t="s">
        <v>130</v>
      </c>
      <c r="H20" s="96">
        <v>2006</v>
      </c>
      <c r="I20" s="96">
        <v>2009</v>
      </c>
      <c r="J20" s="96">
        <v>2010</v>
      </c>
      <c r="K20" s="97">
        <f>VLOOKUP(H20,Letnice!$D$2:$E$12,2,0)+VLOOKUP(I20,Letnice!$D$2:$E$12,2,0)+VLOOKUP(J20,Letnice!$D$2:$E$12,2,0)</f>
        <v>41</v>
      </c>
      <c r="L20" s="105">
        <f>VLOOKUP(K20,Letnice!$D$16:$E$28,2,0)</f>
        <v>1003</v>
      </c>
      <c r="M20" s="25">
        <v>0.4354166666666666</v>
      </c>
      <c r="N20" s="78"/>
      <c r="O20" s="24">
        <v>19.49</v>
      </c>
      <c r="P20" s="11">
        <v>7</v>
      </c>
      <c r="Q20" s="25"/>
      <c r="R20" s="78">
        <v>0</v>
      </c>
      <c r="S20" s="129">
        <v>10</v>
      </c>
      <c r="T20" s="130">
        <v>31</v>
      </c>
      <c r="U20" s="131">
        <v>0</v>
      </c>
      <c r="V20" s="129">
        <v>10</v>
      </c>
      <c r="W20" s="130">
        <v>33</v>
      </c>
      <c r="X20" s="131">
        <v>35</v>
      </c>
      <c r="Y20" s="74">
        <f t="shared" si="0"/>
        <v>2</v>
      </c>
      <c r="Z20" s="75">
        <f t="shared" si="1"/>
        <v>35</v>
      </c>
      <c r="AA20" s="24">
        <v>23.3</v>
      </c>
      <c r="AB20" s="11">
        <v>0</v>
      </c>
      <c r="AC20" s="129">
        <v>10</v>
      </c>
      <c r="AD20" s="130">
        <v>38</v>
      </c>
      <c r="AE20" s="131">
        <v>10</v>
      </c>
      <c r="AF20" s="129">
        <v>10</v>
      </c>
      <c r="AG20" s="130">
        <v>41</v>
      </c>
      <c r="AH20" s="131">
        <v>16</v>
      </c>
      <c r="AI20" s="74">
        <f t="shared" si="2"/>
        <v>3</v>
      </c>
      <c r="AJ20" s="75">
        <f t="shared" si="3"/>
        <v>6</v>
      </c>
      <c r="AK20" s="24"/>
      <c r="AL20" s="11">
        <v>0</v>
      </c>
      <c r="AM20" s="129">
        <v>10</v>
      </c>
      <c r="AN20" s="130">
        <v>47</v>
      </c>
      <c r="AO20" s="131">
        <v>10</v>
      </c>
      <c r="AP20" s="129">
        <v>10</v>
      </c>
      <c r="AQ20" s="130">
        <v>49</v>
      </c>
      <c r="AR20" s="131">
        <v>10</v>
      </c>
      <c r="AS20" s="74">
        <f t="shared" si="4"/>
        <v>2</v>
      </c>
      <c r="AT20" s="75">
        <f t="shared" si="5"/>
        <v>0</v>
      </c>
      <c r="AV20" s="11">
        <v>0</v>
      </c>
      <c r="AW20" s="129"/>
      <c r="AX20" s="130"/>
      <c r="AY20" s="131"/>
      <c r="AZ20" s="129"/>
      <c r="BA20" s="130"/>
      <c r="BB20" s="131"/>
      <c r="BC20" s="74">
        <f t="shared" si="6"/>
        <v>0</v>
      </c>
      <c r="BD20" s="75">
        <f t="shared" si="7"/>
        <v>0</v>
      </c>
      <c r="BE20" s="11"/>
      <c r="BF20" s="129">
        <v>11</v>
      </c>
      <c r="BG20" s="130">
        <v>7</v>
      </c>
      <c r="BH20" s="131">
        <v>10</v>
      </c>
      <c r="BI20" s="129">
        <v>11</v>
      </c>
      <c r="BJ20" s="130">
        <v>9</v>
      </c>
      <c r="BK20" s="131">
        <v>30</v>
      </c>
      <c r="BL20" s="74">
        <f t="shared" si="13"/>
        <v>2</v>
      </c>
      <c r="BM20" s="75">
        <f t="shared" si="14"/>
        <v>20</v>
      </c>
      <c r="BN20" s="24">
        <v>19.2</v>
      </c>
      <c r="BO20" s="11">
        <v>0</v>
      </c>
      <c r="BP20" s="25">
        <v>0.46881944444444446</v>
      </c>
      <c r="BQ20" s="113"/>
      <c r="BR20" s="25">
        <f t="shared" si="8"/>
        <v>0.006956018518518518</v>
      </c>
      <c r="BS20" s="35">
        <f t="shared" si="9"/>
        <v>0.02644675925925932</v>
      </c>
      <c r="BT20" s="36">
        <f t="shared" si="10"/>
        <v>76.16666666666667</v>
      </c>
      <c r="BU20" s="36">
        <f t="shared" si="11"/>
        <v>145.15666666666667</v>
      </c>
      <c r="BV20" s="10">
        <f t="shared" si="12"/>
        <v>857.8433333333334</v>
      </c>
      <c r="BW20" s="6"/>
      <c r="BX20" s="6"/>
      <c r="BY20" s="3"/>
      <c r="BZ20" s="3"/>
      <c r="CA20" s="3"/>
    </row>
    <row r="21" spans="1:79" ht="12.75">
      <c r="A21" s="28">
        <v>13</v>
      </c>
      <c r="B21" s="31"/>
      <c r="C21" s="20">
        <v>16</v>
      </c>
      <c r="D21" s="19" t="s">
        <v>120</v>
      </c>
      <c r="E21" s="21"/>
      <c r="F21" s="21"/>
      <c r="G21" s="21" t="s">
        <v>121</v>
      </c>
      <c r="H21" s="96">
        <v>2006</v>
      </c>
      <c r="I21" s="96">
        <v>2011</v>
      </c>
      <c r="J21" s="96">
        <v>2008</v>
      </c>
      <c r="K21" s="97">
        <f>VLOOKUP(H21,Letnice!$D$2:$E$12,2,0)+VLOOKUP(I21,Letnice!$D$2:$E$12,2,0)+VLOOKUP(J21,Letnice!$D$2:$E$12,2,0)</f>
        <v>42</v>
      </c>
      <c r="L21" s="105">
        <f>VLOOKUP(K21,Letnice!$D$16:$E$28,2,0)</f>
        <v>1002</v>
      </c>
      <c r="M21" s="25">
        <v>0.40625</v>
      </c>
      <c r="N21" s="78"/>
      <c r="O21" s="24">
        <v>19.94</v>
      </c>
      <c r="P21" s="11">
        <v>6</v>
      </c>
      <c r="Q21" s="25"/>
      <c r="R21" s="78">
        <v>0</v>
      </c>
      <c r="S21" s="129">
        <v>9</v>
      </c>
      <c r="T21" s="130">
        <v>48</v>
      </c>
      <c r="U21" s="131">
        <v>40</v>
      </c>
      <c r="V21" s="129">
        <v>9</v>
      </c>
      <c r="W21" s="130">
        <v>52</v>
      </c>
      <c r="X21" s="131">
        <v>57</v>
      </c>
      <c r="Y21" s="74">
        <f t="shared" si="0"/>
        <v>4</v>
      </c>
      <c r="Z21" s="75">
        <f t="shared" si="1"/>
        <v>17</v>
      </c>
      <c r="AA21" s="24">
        <v>25.7</v>
      </c>
      <c r="AB21" s="11">
        <v>5</v>
      </c>
      <c r="AC21" s="129">
        <v>9</v>
      </c>
      <c r="AD21" s="130">
        <v>54</v>
      </c>
      <c r="AE21" s="131">
        <v>32</v>
      </c>
      <c r="AF21" s="129">
        <v>9</v>
      </c>
      <c r="AG21" s="130">
        <v>57</v>
      </c>
      <c r="AH21" s="131">
        <v>1</v>
      </c>
      <c r="AI21" s="74">
        <f t="shared" si="2"/>
        <v>2</v>
      </c>
      <c r="AJ21" s="75">
        <f t="shared" si="3"/>
        <v>29</v>
      </c>
      <c r="AK21" s="24"/>
      <c r="AL21" s="11">
        <v>5</v>
      </c>
      <c r="AM21" s="129">
        <v>10</v>
      </c>
      <c r="AN21" s="130">
        <v>1</v>
      </c>
      <c r="AO21" s="131">
        <v>15</v>
      </c>
      <c r="AP21" s="129">
        <v>10</v>
      </c>
      <c r="AQ21" s="130">
        <v>4</v>
      </c>
      <c r="AR21" s="131">
        <v>35</v>
      </c>
      <c r="AS21" s="74">
        <f t="shared" si="4"/>
        <v>3</v>
      </c>
      <c r="AT21" s="75">
        <f t="shared" si="5"/>
        <v>20</v>
      </c>
      <c r="AV21" s="11">
        <v>6</v>
      </c>
      <c r="AW21" s="129"/>
      <c r="AX21" s="130"/>
      <c r="AY21" s="131"/>
      <c r="AZ21" s="129"/>
      <c r="BA21" s="130"/>
      <c r="BB21" s="131"/>
      <c r="BC21" s="74">
        <f t="shared" si="6"/>
        <v>0</v>
      </c>
      <c r="BD21" s="75">
        <f t="shared" si="7"/>
        <v>0</v>
      </c>
      <c r="BE21" s="11"/>
      <c r="BF21" s="129"/>
      <c r="BG21" s="130"/>
      <c r="BH21" s="131"/>
      <c r="BI21" s="129"/>
      <c r="BJ21" s="130"/>
      <c r="BK21" s="131"/>
      <c r="BL21" s="74">
        <v>4</v>
      </c>
      <c r="BM21" s="75">
        <v>40</v>
      </c>
      <c r="BN21" s="24">
        <v>15.8</v>
      </c>
      <c r="BO21" s="11">
        <v>0</v>
      </c>
      <c r="BP21" s="25">
        <v>0.43769675925925927</v>
      </c>
      <c r="BQ21" s="113"/>
      <c r="BR21" s="25">
        <f t="shared" si="8"/>
        <v>0.01025462962962963</v>
      </c>
      <c r="BS21" s="35">
        <f t="shared" si="9"/>
        <v>0.021192129629629644</v>
      </c>
      <c r="BT21" s="36">
        <f t="shared" si="10"/>
        <v>61.03333333333333</v>
      </c>
      <c r="BU21" s="36">
        <f t="shared" si="11"/>
        <v>144.47333333333333</v>
      </c>
      <c r="BV21" s="10">
        <f t="shared" si="12"/>
        <v>857.5266666666666</v>
      </c>
      <c r="BW21" s="6"/>
      <c r="BX21" s="6"/>
      <c r="BY21" s="3"/>
      <c r="BZ21" s="3"/>
      <c r="CA21" s="3"/>
    </row>
    <row r="22" spans="1:79" ht="12.75">
      <c r="A22" s="28">
        <v>14</v>
      </c>
      <c r="B22" s="32"/>
      <c r="C22" s="17"/>
      <c r="D22" s="21"/>
      <c r="E22" s="21"/>
      <c r="F22" s="21"/>
      <c r="G22" s="21"/>
      <c r="H22" s="96"/>
      <c r="I22" s="96"/>
      <c r="J22" s="96"/>
      <c r="K22" s="97" t="e">
        <f>VLOOKUP(H22,Letnice!$D$2:$E$12,2,0)+VLOOKUP(I22,Letnice!$D$2:$E$12,2,0)+VLOOKUP(J22,Letnice!$D$2:$E$12,2,0)</f>
        <v>#N/A</v>
      </c>
      <c r="L22" s="105" t="e">
        <f>VLOOKUP(K22,Letnice!$D$16:$E$28,2,0)</f>
        <v>#N/A</v>
      </c>
      <c r="M22" s="25"/>
      <c r="N22" s="78"/>
      <c r="O22" s="24"/>
      <c r="P22" s="11"/>
      <c r="Q22" s="25"/>
      <c r="R22" s="78">
        <v>0</v>
      </c>
      <c r="S22" s="129"/>
      <c r="T22" s="130"/>
      <c r="U22" s="131"/>
      <c r="V22" s="129"/>
      <c r="W22" s="130"/>
      <c r="X22" s="131"/>
      <c r="Y22" s="74">
        <f aca="true" t="shared" si="15" ref="Y22:Y42">ROUNDDOWN(((V22*3600+W22*60+X22)-(S22*3600+T22*60+U22))/60,0)</f>
        <v>0</v>
      </c>
      <c r="Z22" s="75">
        <f aca="true" t="shared" si="16" ref="Z22:Z41">MOD((V22*3600+W22*60+X22)-(S22*3600+T22*60+U22),60)</f>
        <v>0</v>
      </c>
      <c r="AA22" s="24"/>
      <c r="AB22" s="11"/>
      <c r="AC22" s="129"/>
      <c r="AD22" s="130"/>
      <c r="AE22" s="131"/>
      <c r="AF22" s="129"/>
      <c r="AG22" s="130"/>
      <c r="AH22" s="131"/>
      <c r="AI22" s="74">
        <f aca="true" t="shared" si="17" ref="AI22:AI42">ROUNDDOWN(((AF22*3600+AG22*60+AH22)-(AC22*3600+AD22*60+AE22))/60,0)</f>
        <v>0</v>
      </c>
      <c r="AJ22" s="75">
        <f aca="true" t="shared" si="18" ref="AJ22:AJ42">MOD((AF22*3600+AG22*60+AH22)-(AC22*3600+AD22*60+AE22),60)</f>
        <v>0</v>
      </c>
      <c r="AK22" s="24"/>
      <c r="AL22" s="11"/>
      <c r="AM22" s="129"/>
      <c r="AN22" s="130"/>
      <c r="AO22" s="131"/>
      <c r="AP22" s="129"/>
      <c r="AQ22" s="130"/>
      <c r="AR22" s="131"/>
      <c r="AS22" s="74">
        <f aca="true" t="shared" si="19" ref="AS22:AS42">ROUNDDOWN(((AP22*3600+AQ22*60+AR22)-(AM22*3600+AN22*60+AO22))/60,0)</f>
        <v>0</v>
      </c>
      <c r="AT22" s="75">
        <f aca="true" t="shared" si="20" ref="AT22:AT42">MOD((AP22*3600+AQ22*60+AR22)-(AM22*3600+AN22*60+AO22),60)</f>
        <v>0</v>
      </c>
      <c r="AV22" s="11"/>
      <c r="AW22" s="129"/>
      <c r="AX22" s="130"/>
      <c r="AY22" s="131"/>
      <c r="AZ22" s="129"/>
      <c r="BA22" s="130"/>
      <c r="BB22" s="131"/>
      <c r="BC22" s="74">
        <f aca="true" t="shared" si="21" ref="BC22:BC42">ROUNDDOWN(((AZ22*3600+BA22*60+BB22)-(AW22*3600+AX22*60+AY22))/60,0)</f>
        <v>0</v>
      </c>
      <c r="BD22" s="75">
        <f aca="true" t="shared" si="22" ref="BD22:BD42">MOD((AZ22*3600+BA22*60+BB22)-(AW22*3600+AX22*60+AY22),60)</f>
        <v>0</v>
      </c>
      <c r="BE22" s="11"/>
      <c r="BF22" s="129"/>
      <c r="BG22" s="130"/>
      <c r="BH22" s="131"/>
      <c r="BI22" s="129"/>
      <c r="BJ22" s="130"/>
      <c r="BK22" s="131"/>
      <c r="BL22" s="74">
        <f aca="true" t="shared" si="23" ref="BL22:BL42">ROUNDDOWN(((BI22*3600+BJ22*60+BK22)-(BF22*3600+BG22*60+BH22))/60,0)</f>
        <v>0</v>
      </c>
      <c r="BM22" s="75">
        <f aca="true" t="shared" si="24" ref="BM22:BM42">MOD((BI22*3600+BJ22*60+BK22)-(BF22*3600+BG22*60+BH22),60)</f>
        <v>0</v>
      </c>
      <c r="BN22" s="24"/>
      <c r="BO22" s="11"/>
      <c r="BP22" s="25"/>
      <c r="BQ22" s="113"/>
      <c r="BR22" s="25">
        <f aca="true" t="shared" si="25" ref="BR22:BR42">TIME(,Y22+AI22+AS22+BC22+BL22,AJ22+Z22+AT22+BD22+BM22)</f>
        <v>0</v>
      </c>
      <c r="BS22" s="35">
        <f aca="true" t="shared" si="26" ref="BS22:BS42">BP22-M22-BR22</f>
        <v>0</v>
      </c>
      <c r="BT22" s="36">
        <f aca="true" t="shared" si="27" ref="BT22:BT42">((((HOUR(BS22))*3600)+((MINUTE(BS22))*60)+(SECOND(BS22)))*2)/60</f>
        <v>0</v>
      </c>
      <c r="BU22" s="36">
        <f t="shared" si="11"/>
        <v>0</v>
      </c>
      <c r="BV22" s="10" t="e">
        <f aca="true" t="shared" si="28" ref="BV22:BV42">L22-BU22</f>
        <v>#N/A</v>
      </c>
      <c r="BW22" s="6"/>
      <c r="BX22" s="6"/>
      <c r="BY22" s="3"/>
      <c r="BZ22" s="3"/>
      <c r="CA22" s="3"/>
    </row>
    <row r="23" spans="1:79" ht="12.75">
      <c r="A23" s="28">
        <v>15</v>
      </c>
      <c r="B23" s="31"/>
      <c r="C23" s="20"/>
      <c r="D23" s="19"/>
      <c r="E23" s="21"/>
      <c r="F23" s="21"/>
      <c r="G23" s="21"/>
      <c r="H23" s="96"/>
      <c r="I23" s="96"/>
      <c r="J23" s="96"/>
      <c r="K23" s="97" t="e">
        <f>VLOOKUP(H23,Letnice!$D$2:$E$12,2,0)+VLOOKUP(I23,Letnice!$D$2:$E$12,2,0)+VLOOKUP(J23,Letnice!$D$2:$E$12,2,0)</f>
        <v>#N/A</v>
      </c>
      <c r="L23" s="105" t="e">
        <f>VLOOKUP(K23,Letnice!$D$16:$E$28,2,0)</f>
        <v>#N/A</v>
      </c>
      <c r="M23" s="25"/>
      <c r="N23" s="78"/>
      <c r="O23" s="24"/>
      <c r="P23" s="11"/>
      <c r="Q23" s="25"/>
      <c r="R23" s="78">
        <v>0</v>
      </c>
      <c r="S23" s="129"/>
      <c r="T23" s="130"/>
      <c r="U23" s="131"/>
      <c r="V23" s="129"/>
      <c r="W23" s="130"/>
      <c r="X23" s="131"/>
      <c r="Y23" s="74">
        <f t="shared" si="15"/>
        <v>0</v>
      </c>
      <c r="Z23" s="75">
        <f t="shared" si="16"/>
        <v>0</v>
      </c>
      <c r="AA23" s="24"/>
      <c r="AB23" s="11"/>
      <c r="AC23" s="129"/>
      <c r="AD23" s="130"/>
      <c r="AE23" s="131"/>
      <c r="AF23" s="129"/>
      <c r="AG23" s="130"/>
      <c r="AH23" s="131"/>
      <c r="AI23" s="74">
        <f t="shared" si="17"/>
        <v>0</v>
      </c>
      <c r="AJ23" s="75">
        <f t="shared" si="18"/>
        <v>0</v>
      </c>
      <c r="AK23" s="24"/>
      <c r="AL23" s="11"/>
      <c r="AM23" s="129"/>
      <c r="AN23" s="130"/>
      <c r="AO23" s="131"/>
      <c r="AP23" s="129"/>
      <c r="AQ23" s="130"/>
      <c r="AR23" s="131"/>
      <c r="AS23" s="74">
        <f t="shared" si="19"/>
        <v>0</v>
      </c>
      <c r="AT23" s="75">
        <f t="shared" si="20"/>
        <v>0</v>
      </c>
      <c r="AV23" s="11"/>
      <c r="AW23" s="129"/>
      <c r="AX23" s="130"/>
      <c r="AY23" s="131"/>
      <c r="AZ23" s="129"/>
      <c r="BA23" s="130"/>
      <c r="BB23" s="131"/>
      <c r="BC23" s="74">
        <f t="shared" si="21"/>
        <v>0</v>
      </c>
      <c r="BD23" s="75">
        <f t="shared" si="22"/>
        <v>0</v>
      </c>
      <c r="BE23" s="11"/>
      <c r="BF23" s="129"/>
      <c r="BG23" s="130"/>
      <c r="BH23" s="131"/>
      <c r="BI23" s="129"/>
      <c r="BJ23" s="130"/>
      <c r="BK23" s="131"/>
      <c r="BL23" s="74">
        <f t="shared" si="23"/>
        <v>0</v>
      </c>
      <c r="BM23" s="75">
        <f t="shared" si="24"/>
        <v>0</v>
      </c>
      <c r="BN23" s="24"/>
      <c r="BO23" s="11"/>
      <c r="BP23" s="25"/>
      <c r="BQ23" s="113"/>
      <c r="BR23" s="25">
        <f t="shared" si="25"/>
        <v>0</v>
      </c>
      <c r="BS23" s="35">
        <f t="shared" si="26"/>
        <v>0</v>
      </c>
      <c r="BT23" s="36">
        <f t="shared" si="27"/>
        <v>0</v>
      </c>
      <c r="BU23" s="36">
        <f t="shared" si="11"/>
        <v>0</v>
      </c>
      <c r="BV23" s="10" t="e">
        <f t="shared" si="28"/>
        <v>#N/A</v>
      </c>
      <c r="BW23" s="6"/>
      <c r="BX23" s="6"/>
      <c r="BY23" s="3"/>
      <c r="BZ23" s="3"/>
      <c r="CA23" s="3"/>
    </row>
    <row r="24" spans="1:79" ht="12.75">
      <c r="A24" s="28">
        <v>16</v>
      </c>
      <c r="B24" s="32"/>
      <c r="C24" s="17"/>
      <c r="D24" s="21"/>
      <c r="E24" s="21"/>
      <c r="F24" s="21"/>
      <c r="G24" s="21"/>
      <c r="H24" s="96"/>
      <c r="I24" s="96"/>
      <c r="J24" s="96"/>
      <c r="K24" s="97" t="e">
        <f>VLOOKUP(H24,Letnice!$D$2:$E$12,2,0)+VLOOKUP(I24,Letnice!$D$2:$E$12,2,0)+VLOOKUP(J24,Letnice!$D$2:$E$12,2,0)</f>
        <v>#N/A</v>
      </c>
      <c r="L24" s="105" t="e">
        <f>VLOOKUP(K24,Letnice!$D$16:$E$28,2,0)</f>
        <v>#N/A</v>
      </c>
      <c r="M24" s="25"/>
      <c r="N24" s="78"/>
      <c r="O24" s="24"/>
      <c r="P24" s="11"/>
      <c r="Q24" s="25"/>
      <c r="R24" s="78">
        <v>0</v>
      </c>
      <c r="S24" s="129"/>
      <c r="T24" s="130"/>
      <c r="U24" s="131"/>
      <c r="V24" s="129"/>
      <c r="W24" s="130"/>
      <c r="X24" s="131"/>
      <c r="Y24" s="74">
        <f t="shared" si="15"/>
        <v>0</v>
      </c>
      <c r="Z24" s="75">
        <f t="shared" si="16"/>
        <v>0</v>
      </c>
      <c r="AA24" s="24"/>
      <c r="AB24" s="11"/>
      <c r="AC24" s="129"/>
      <c r="AD24" s="130"/>
      <c r="AE24" s="131"/>
      <c r="AF24" s="129"/>
      <c r="AG24" s="130"/>
      <c r="AH24" s="131"/>
      <c r="AI24" s="74">
        <f t="shared" si="17"/>
        <v>0</v>
      </c>
      <c r="AJ24" s="75">
        <f t="shared" si="18"/>
        <v>0</v>
      </c>
      <c r="AK24" s="24"/>
      <c r="AL24" s="11"/>
      <c r="AM24" s="129"/>
      <c r="AN24" s="130"/>
      <c r="AO24" s="131"/>
      <c r="AP24" s="129"/>
      <c r="AQ24" s="130"/>
      <c r="AR24" s="131"/>
      <c r="AS24" s="74">
        <f t="shared" si="19"/>
        <v>0</v>
      </c>
      <c r="AT24" s="75">
        <f t="shared" si="20"/>
        <v>0</v>
      </c>
      <c r="AV24" s="11"/>
      <c r="AW24" s="129"/>
      <c r="AX24" s="130"/>
      <c r="AY24" s="131"/>
      <c r="AZ24" s="129"/>
      <c r="BA24" s="130"/>
      <c r="BB24" s="131"/>
      <c r="BC24" s="74">
        <f t="shared" si="21"/>
        <v>0</v>
      </c>
      <c r="BD24" s="75">
        <f t="shared" si="22"/>
        <v>0</v>
      </c>
      <c r="BE24" s="11"/>
      <c r="BF24" s="129"/>
      <c r="BG24" s="130"/>
      <c r="BH24" s="131"/>
      <c r="BI24" s="129"/>
      <c r="BJ24" s="130"/>
      <c r="BK24" s="131"/>
      <c r="BL24" s="74">
        <f t="shared" si="23"/>
        <v>0</v>
      </c>
      <c r="BM24" s="75">
        <f t="shared" si="24"/>
        <v>0</v>
      </c>
      <c r="BN24" s="24"/>
      <c r="BO24" s="11"/>
      <c r="BP24" s="25"/>
      <c r="BQ24" s="113"/>
      <c r="BR24" s="25">
        <f t="shared" si="25"/>
        <v>0</v>
      </c>
      <c r="BS24" s="35">
        <f t="shared" si="26"/>
        <v>0</v>
      </c>
      <c r="BT24" s="36">
        <f t="shared" si="27"/>
        <v>0</v>
      </c>
      <c r="BU24" s="36">
        <f t="shared" si="11"/>
        <v>0</v>
      </c>
      <c r="BV24" s="10" t="e">
        <f t="shared" si="28"/>
        <v>#N/A</v>
      </c>
      <c r="BW24" s="6"/>
      <c r="BX24" s="6"/>
      <c r="BY24" s="3"/>
      <c r="BZ24" s="3"/>
      <c r="CA24" s="3"/>
    </row>
    <row r="25" spans="1:79" ht="12.75">
      <c r="A25" s="28">
        <v>17</v>
      </c>
      <c r="B25" s="32"/>
      <c r="C25" s="17"/>
      <c r="D25" s="21"/>
      <c r="E25" s="21"/>
      <c r="F25" s="21"/>
      <c r="G25" s="21"/>
      <c r="H25" s="96"/>
      <c r="I25" s="96"/>
      <c r="J25" s="96"/>
      <c r="K25" s="97" t="e">
        <f>VLOOKUP(H25,Letnice!$D$2:$E$12,2,0)+VLOOKUP(I25,Letnice!$D$2:$E$12,2,0)+VLOOKUP(J25,Letnice!$D$2:$E$12,2,0)</f>
        <v>#N/A</v>
      </c>
      <c r="L25" s="105" t="e">
        <f>VLOOKUP(K25,Letnice!$D$16:$E$28,2,0)</f>
        <v>#N/A</v>
      </c>
      <c r="M25" s="25"/>
      <c r="N25" s="78"/>
      <c r="O25" s="24"/>
      <c r="P25" s="11"/>
      <c r="Q25" s="25"/>
      <c r="R25" s="78">
        <v>0</v>
      </c>
      <c r="S25" s="129"/>
      <c r="T25" s="130"/>
      <c r="U25" s="131"/>
      <c r="V25" s="129"/>
      <c r="W25" s="130"/>
      <c r="X25" s="131"/>
      <c r="Y25" s="74">
        <f t="shared" si="15"/>
        <v>0</v>
      </c>
      <c r="Z25" s="75">
        <f t="shared" si="16"/>
        <v>0</v>
      </c>
      <c r="AA25" s="24"/>
      <c r="AB25" s="11"/>
      <c r="AC25" s="129"/>
      <c r="AD25" s="130"/>
      <c r="AE25" s="131"/>
      <c r="AF25" s="129"/>
      <c r="AG25" s="130"/>
      <c r="AH25" s="131"/>
      <c r="AI25" s="74">
        <f t="shared" si="17"/>
        <v>0</v>
      </c>
      <c r="AJ25" s="75">
        <f t="shared" si="18"/>
        <v>0</v>
      </c>
      <c r="AK25" s="24"/>
      <c r="AL25" s="11"/>
      <c r="AM25" s="129"/>
      <c r="AN25" s="130"/>
      <c r="AO25" s="131"/>
      <c r="AP25" s="129"/>
      <c r="AQ25" s="130"/>
      <c r="AR25" s="131"/>
      <c r="AS25" s="74">
        <f t="shared" si="19"/>
        <v>0</v>
      </c>
      <c r="AT25" s="75">
        <f t="shared" si="20"/>
        <v>0</v>
      </c>
      <c r="AV25" s="11"/>
      <c r="AW25" s="129"/>
      <c r="AX25" s="130"/>
      <c r="AY25" s="131"/>
      <c r="AZ25" s="129"/>
      <c r="BA25" s="130"/>
      <c r="BB25" s="131"/>
      <c r="BC25" s="74">
        <f t="shared" si="21"/>
        <v>0</v>
      </c>
      <c r="BD25" s="75">
        <f t="shared" si="22"/>
        <v>0</v>
      </c>
      <c r="BE25" s="11"/>
      <c r="BF25" s="129"/>
      <c r="BG25" s="130"/>
      <c r="BH25" s="131"/>
      <c r="BI25" s="129"/>
      <c r="BJ25" s="130"/>
      <c r="BK25" s="131"/>
      <c r="BL25" s="74">
        <f t="shared" si="23"/>
        <v>0</v>
      </c>
      <c r="BM25" s="75">
        <f t="shared" si="24"/>
        <v>0</v>
      </c>
      <c r="BN25" s="24"/>
      <c r="BO25" s="11"/>
      <c r="BP25" s="25"/>
      <c r="BQ25" s="113"/>
      <c r="BR25" s="25">
        <f t="shared" si="25"/>
        <v>0</v>
      </c>
      <c r="BS25" s="35">
        <f t="shared" si="26"/>
        <v>0</v>
      </c>
      <c r="BT25" s="36">
        <f t="shared" si="27"/>
        <v>0</v>
      </c>
      <c r="BU25" s="36">
        <f t="shared" si="11"/>
        <v>0</v>
      </c>
      <c r="BV25" s="10" t="e">
        <f t="shared" si="28"/>
        <v>#N/A</v>
      </c>
      <c r="BW25" s="6"/>
      <c r="BX25" s="6"/>
      <c r="BY25" s="3"/>
      <c r="BZ25" s="3"/>
      <c r="CA25" s="3"/>
    </row>
    <row r="26" spans="1:79" ht="12.75">
      <c r="A26" s="28">
        <v>18</v>
      </c>
      <c r="B26" s="32"/>
      <c r="C26" s="17"/>
      <c r="D26" s="21"/>
      <c r="E26" s="21"/>
      <c r="F26" s="21"/>
      <c r="G26" s="21"/>
      <c r="H26" s="96"/>
      <c r="I26" s="96"/>
      <c r="J26" s="96"/>
      <c r="K26" s="97" t="e">
        <f>VLOOKUP(H26,Letnice!$D$2:$E$12,2,0)+VLOOKUP(I26,Letnice!$D$2:$E$12,2,0)+VLOOKUP(J26,Letnice!$D$2:$E$12,2,0)</f>
        <v>#N/A</v>
      </c>
      <c r="L26" s="105" t="e">
        <f>VLOOKUP(K26,Letnice!$D$16:$E$28,2,0)</f>
        <v>#N/A</v>
      </c>
      <c r="M26" s="25"/>
      <c r="N26" s="78"/>
      <c r="O26" s="24"/>
      <c r="P26" s="11"/>
      <c r="Q26" s="25"/>
      <c r="R26" s="78">
        <v>0</v>
      </c>
      <c r="S26" s="129"/>
      <c r="T26" s="130"/>
      <c r="U26" s="131"/>
      <c r="V26" s="129"/>
      <c r="W26" s="130"/>
      <c r="X26" s="131"/>
      <c r="Y26" s="74">
        <f t="shared" si="15"/>
        <v>0</v>
      </c>
      <c r="Z26" s="75">
        <f t="shared" si="16"/>
        <v>0</v>
      </c>
      <c r="AA26" s="24"/>
      <c r="AB26" s="11"/>
      <c r="AC26" s="129"/>
      <c r="AD26" s="130"/>
      <c r="AE26" s="131"/>
      <c r="AF26" s="129"/>
      <c r="AG26" s="130"/>
      <c r="AH26" s="131"/>
      <c r="AI26" s="74">
        <f t="shared" si="17"/>
        <v>0</v>
      </c>
      <c r="AJ26" s="75">
        <f t="shared" si="18"/>
        <v>0</v>
      </c>
      <c r="AK26" s="24"/>
      <c r="AL26" s="11"/>
      <c r="AM26" s="129"/>
      <c r="AN26" s="130"/>
      <c r="AO26" s="131"/>
      <c r="AP26" s="129"/>
      <c r="AQ26" s="130"/>
      <c r="AR26" s="131"/>
      <c r="AS26" s="74">
        <f t="shared" si="19"/>
        <v>0</v>
      </c>
      <c r="AT26" s="75">
        <f t="shared" si="20"/>
        <v>0</v>
      </c>
      <c r="AV26" s="11"/>
      <c r="AW26" s="129"/>
      <c r="AX26" s="130"/>
      <c r="AY26" s="131"/>
      <c r="AZ26" s="129"/>
      <c r="BA26" s="130"/>
      <c r="BB26" s="131"/>
      <c r="BC26" s="74">
        <f t="shared" si="21"/>
        <v>0</v>
      </c>
      <c r="BD26" s="75">
        <f t="shared" si="22"/>
        <v>0</v>
      </c>
      <c r="BE26" s="11"/>
      <c r="BF26" s="129"/>
      <c r="BG26" s="130"/>
      <c r="BH26" s="131"/>
      <c r="BI26" s="129"/>
      <c r="BJ26" s="130"/>
      <c r="BK26" s="131"/>
      <c r="BL26" s="74">
        <f t="shared" si="23"/>
        <v>0</v>
      </c>
      <c r="BM26" s="75">
        <f t="shared" si="24"/>
        <v>0</v>
      </c>
      <c r="BN26" s="24"/>
      <c r="BO26" s="11"/>
      <c r="BP26" s="25"/>
      <c r="BQ26" s="113"/>
      <c r="BR26" s="25">
        <f t="shared" si="25"/>
        <v>0</v>
      </c>
      <c r="BS26" s="35">
        <f t="shared" si="26"/>
        <v>0</v>
      </c>
      <c r="BT26" s="36">
        <f t="shared" si="27"/>
        <v>0</v>
      </c>
      <c r="BU26" s="36">
        <f t="shared" si="11"/>
        <v>0</v>
      </c>
      <c r="BV26" s="10" t="e">
        <f t="shared" si="28"/>
        <v>#N/A</v>
      </c>
      <c r="BW26" s="6"/>
      <c r="BX26" s="6"/>
      <c r="BY26" s="3"/>
      <c r="BZ26" s="3"/>
      <c r="CA26" s="3"/>
    </row>
    <row r="27" spans="1:79" ht="12.75">
      <c r="A27" s="28">
        <v>19</v>
      </c>
      <c r="B27" s="31"/>
      <c r="C27" s="20"/>
      <c r="D27" s="19"/>
      <c r="E27" s="21"/>
      <c r="F27" s="21"/>
      <c r="G27" s="21"/>
      <c r="H27" s="96"/>
      <c r="I27" s="96"/>
      <c r="J27" s="96"/>
      <c r="K27" s="97" t="e">
        <f>VLOOKUP(H27,Letnice!$D$2:$E$12,2,0)+VLOOKUP(I27,Letnice!$D$2:$E$12,2,0)+VLOOKUP(J27,Letnice!$D$2:$E$12,2,0)</f>
        <v>#N/A</v>
      </c>
      <c r="L27" s="105" t="e">
        <f>VLOOKUP(K27,Letnice!$D$16:$E$28,2,0)</f>
        <v>#N/A</v>
      </c>
      <c r="M27" s="25"/>
      <c r="N27" s="78"/>
      <c r="O27" s="24"/>
      <c r="P27" s="11"/>
      <c r="Q27" s="25"/>
      <c r="R27" s="78">
        <v>0</v>
      </c>
      <c r="S27" s="129"/>
      <c r="T27" s="130"/>
      <c r="U27" s="131"/>
      <c r="V27" s="129"/>
      <c r="W27" s="130"/>
      <c r="X27" s="131"/>
      <c r="Y27" s="74">
        <f t="shared" si="15"/>
        <v>0</v>
      </c>
      <c r="Z27" s="75">
        <f t="shared" si="16"/>
        <v>0</v>
      </c>
      <c r="AA27" s="24"/>
      <c r="AB27" s="11"/>
      <c r="AC27" s="129"/>
      <c r="AD27" s="130"/>
      <c r="AE27" s="131"/>
      <c r="AF27" s="129"/>
      <c r="AG27" s="130"/>
      <c r="AH27" s="131"/>
      <c r="AI27" s="74">
        <f t="shared" si="17"/>
        <v>0</v>
      </c>
      <c r="AJ27" s="75">
        <f t="shared" si="18"/>
        <v>0</v>
      </c>
      <c r="AK27" s="24"/>
      <c r="AL27" s="11"/>
      <c r="AM27" s="129"/>
      <c r="AN27" s="130"/>
      <c r="AO27" s="131"/>
      <c r="AP27" s="129"/>
      <c r="AQ27" s="130"/>
      <c r="AR27" s="131"/>
      <c r="AS27" s="74">
        <f t="shared" si="19"/>
        <v>0</v>
      </c>
      <c r="AT27" s="75">
        <f t="shared" si="20"/>
        <v>0</v>
      </c>
      <c r="AV27" s="11"/>
      <c r="AW27" s="129"/>
      <c r="AX27" s="130"/>
      <c r="AY27" s="131"/>
      <c r="AZ27" s="129"/>
      <c r="BA27" s="130"/>
      <c r="BB27" s="131"/>
      <c r="BC27" s="74">
        <f t="shared" si="21"/>
        <v>0</v>
      </c>
      <c r="BD27" s="75">
        <f t="shared" si="22"/>
        <v>0</v>
      </c>
      <c r="BE27" s="11"/>
      <c r="BF27" s="129"/>
      <c r="BG27" s="130"/>
      <c r="BH27" s="131"/>
      <c r="BI27" s="129"/>
      <c r="BJ27" s="130"/>
      <c r="BK27" s="131"/>
      <c r="BL27" s="74">
        <f t="shared" si="23"/>
        <v>0</v>
      </c>
      <c r="BM27" s="75">
        <f t="shared" si="24"/>
        <v>0</v>
      </c>
      <c r="BN27" s="24"/>
      <c r="BO27" s="11"/>
      <c r="BP27" s="25"/>
      <c r="BQ27" s="113"/>
      <c r="BR27" s="25">
        <f t="shared" si="25"/>
        <v>0</v>
      </c>
      <c r="BS27" s="35">
        <f t="shared" si="26"/>
        <v>0</v>
      </c>
      <c r="BT27" s="36">
        <f t="shared" si="27"/>
        <v>0</v>
      </c>
      <c r="BU27" s="36">
        <f t="shared" si="11"/>
        <v>0</v>
      </c>
      <c r="BV27" s="10" t="e">
        <f t="shared" si="28"/>
        <v>#N/A</v>
      </c>
      <c r="BW27" s="6"/>
      <c r="BX27" s="6"/>
      <c r="BY27" s="3"/>
      <c r="BZ27" s="3"/>
      <c r="CA27" s="3"/>
    </row>
    <row r="28" spans="1:76" s="3" customFormat="1" ht="12.75">
      <c r="A28" s="28">
        <v>20</v>
      </c>
      <c r="B28" s="31"/>
      <c r="C28" s="17"/>
      <c r="D28" s="21"/>
      <c r="E28" s="21"/>
      <c r="F28" s="21"/>
      <c r="G28" s="21"/>
      <c r="H28" s="96"/>
      <c r="I28" s="96"/>
      <c r="J28" s="96"/>
      <c r="K28" s="97" t="e">
        <f>VLOOKUP(H28,Letnice!$D$2:$E$12,2,0)+VLOOKUP(I28,Letnice!$D$2:$E$12,2,0)+VLOOKUP(J28,Letnice!$D$2:$E$12,2,0)</f>
        <v>#N/A</v>
      </c>
      <c r="L28" s="105" t="e">
        <f>VLOOKUP(K28,Letnice!$D$16:$E$28,2,0)</f>
        <v>#N/A</v>
      </c>
      <c r="M28" s="25"/>
      <c r="N28" s="78"/>
      <c r="O28" s="24"/>
      <c r="P28" s="11"/>
      <c r="Q28" s="25"/>
      <c r="R28" s="78">
        <v>0</v>
      </c>
      <c r="S28" s="129"/>
      <c r="T28" s="130"/>
      <c r="U28" s="131"/>
      <c r="V28" s="129"/>
      <c r="W28" s="130"/>
      <c r="X28" s="131"/>
      <c r="Y28" s="74">
        <f t="shared" si="15"/>
        <v>0</v>
      </c>
      <c r="Z28" s="75">
        <f t="shared" si="16"/>
        <v>0</v>
      </c>
      <c r="AA28" s="24"/>
      <c r="AB28" s="11"/>
      <c r="AC28" s="129"/>
      <c r="AD28" s="130"/>
      <c r="AE28" s="131"/>
      <c r="AF28" s="129"/>
      <c r="AG28" s="130"/>
      <c r="AH28" s="131"/>
      <c r="AI28" s="74">
        <f t="shared" si="17"/>
        <v>0</v>
      </c>
      <c r="AJ28" s="75">
        <f t="shared" si="18"/>
        <v>0</v>
      </c>
      <c r="AK28" s="24"/>
      <c r="AL28" s="11"/>
      <c r="AM28" s="129"/>
      <c r="AN28" s="130"/>
      <c r="AO28" s="131"/>
      <c r="AP28" s="129"/>
      <c r="AQ28" s="130"/>
      <c r="AR28" s="131"/>
      <c r="AS28" s="74">
        <f t="shared" si="19"/>
        <v>0</v>
      </c>
      <c r="AT28" s="75">
        <f t="shared" si="20"/>
        <v>0</v>
      </c>
      <c r="AV28" s="11"/>
      <c r="AW28" s="129"/>
      <c r="AX28" s="130"/>
      <c r="AY28" s="131"/>
      <c r="AZ28" s="129"/>
      <c r="BA28" s="130"/>
      <c r="BB28" s="131"/>
      <c r="BC28" s="74">
        <f t="shared" si="21"/>
        <v>0</v>
      </c>
      <c r="BD28" s="75">
        <f t="shared" si="22"/>
        <v>0</v>
      </c>
      <c r="BE28" s="11"/>
      <c r="BF28" s="129"/>
      <c r="BG28" s="130"/>
      <c r="BH28" s="131"/>
      <c r="BI28" s="129"/>
      <c r="BJ28" s="130"/>
      <c r="BK28" s="131"/>
      <c r="BL28" s="74">
        <f t="shared" si="23"/>
        <v>0</v>
      </c>
      <c r="BM28" s="75">
        <f t="shared" si="24"/>
        <v>0</v>
      </c>
      <c r="BN28" s="24"/>
      <c r="BO28" s="11"/>
      <c r="BP28" s="25"/>
      <c r="BQ28" s="113"/>
      <c r="BR28" s="25">
        <f t="shared" si="25"/>
        <v>0</v>
      </c>
      <c r="BS28" s="35">
        <f t="shared" si="26"/>
        <v>0</v>
      </c>
      <c r="BT28" s="36">
        <f t="shared" si="27"/>
        <v>0</v>
      </c>
      <c r="BU28" s="36">
        <f t="shared" si="11"/>
        <v>0</v>
      </c>
      <c r="BV28" s="10" t="e">
        <f t="shared" si="28"/>
        <v>#N/A</v>
      </c>
      <c r="BX28" s="6"/>
    </row>
    <row r="29" spans="1:76" s="3" customFormat="1" ht="12.75">
      <c r="A29" s="28">
        <v>21</v>
      </c>
      <c r="B29" s="31"/>
      <c r="C29" s="20"/>
      <c r="D29" s="19"/>
      <c r="E29" s="21"/>
      <c r="F29" s="21"/>
      <c r="G29" s="21"/>
      <c r="H29" s="96"/>
      <c r="I29" s="96"/>
      <c r="J29" s="96"/>
      <c r="K29" s="97" t="e">
        <f>VLOOKUP(H29,Letnice!$D$2:$E$12,2,0)+VLOOKUP(I29,Letnice!$D$2:$E$12,2,0)+VLOOKUP(J29,Letnice!$D$2:$E$12,2,0)</f>
        <v>#N/A</v>
      </c>
      <c r="L29" s="105" t="e">
        <f>VLOOKUP(K29,Letnice!$D$16:$E$28,2,0)</f>
        <v>#N/A</v>
      </c>
      <c r="M29" s="25"/>
      <c r="N29" s="78"/>
      <c r="O29" s="24"/>
      <c r="P29" s="11"/>
      <c r="Q29" s="25"/>
      <c r="R29" s="78">
        <v>0</v>
      </c>
      <c r="S29" s="129"/>
      <c r="T29" s="130"/>
      <c r="U29" s="131"/>
      <c r="V29" s="129"/>
      <c r="W29" s="130"/>
      <c r="X29" s="131"/>
      <c r="Y29" s="74">
        <f t="shared" si="15"/>
        <v>0</v>
      </c>
      <c r="Z29" s="75">
        <f t="shared" si="16"/>
        <v>0</v>
      </c>
      <c r="AA29" s="24"/>
      <c r="AB29" s="11"/>
      <c r="AC29" s="129"/>
      <c r="AD29" s="130"/>
      <c r="AE29" s="131"/>
      <c r="AF29" s="129"/>
      <c r="AG29" s="130"/>
      <c r="AH29" s="131"/>
      <c r="AI29" s="74">
        <f t="shared" si="17"/>
        <v>0</v>
      </c>
      <c r="AJ29" s="75">
        <f t="shared" si="18"/>
        <v>0</v>
      </c>
      <c r="AK29" s="24"/>
      <c r="AL29" s="11"/>
      <c r="AM29" s="129"/>
      <c r="AN29" s="130"/>
      <c r="AO29" s="131"/>
      <c r="AP29" s="129"/>
      <c r="AQ29" s="130"/>
      <c r="AR29" s="131"/>
      <c r="AS29" s="74">
        <f t="shared" si="19"/>
        <v>0</v>
      </c>
      <c r="AT29" s="75">
        <f t="shared" si="20"/>
        <v>0</v>
      </c>
      <c r="AV29" s="11"/>
      <c r="AW29" s="129"/>
      <c r="AX29" s="130"/>
      <c r="AY29" s="131"/>
      <c r="AZ29" s="129"/>
      <c r="BA29" s="130"/>
      <c r="BB29" s="131"/>
      <c r="BC29" s="74">
        <f t="shared" si="21"/>
        <v>0</v>
      </c>
      <c r="BD29" s="75">
        <f t="shared" si="22"/>
        <v>0</v>
      </c>
      <c r="BE29" s="11"/>
      <c r="BF29" s="129"/>
      <c r="BG29" s="130"/>
      <c r="BH29" s="131"/>
      <c r="BI29" s="129"/>
      <c r="BJ29" s="130"/>
      <c r="BK29" s="131"/>
      <c r="BL29" s="74">
        <f t="shared" si="23"/>
        <v>0</v>
      </c>
      <c r="BM29" s="75">
        <f t="shared" si="24"/>
        <v>0</v>
      </c>
      <c r="BN29" s="24"/>
      <c r="BO29" s="11"/>
      <c r="BP29" s="25"/>
      <c r="BQ29" s="113"/>
      <c r="BR29" s="25">
        <f t="shared" si="25"/>
        <v>0</v>
      </c>
      <c r="BS29" s="35">
        <f t="shared" si="26"/>
        <v>0</v>
      </c>
      <c r="BT29" s="36">
        <f t="shared" si="27"/>
        <v>0</v>
      </c>
      <c r="BU29" s="36">
        <f t="shared" si="11"/>
        <v>0</v>
      </c>
      <c r="BV29" s="10" t="e">
        <f t="shared" si="28"/>
        <v>#N/A</v>
      </c>
      <c r="BX29" s="6"/>
    </row>
    <row r="30" spans="1:76" s="3" customFormat="1" ht="12.75">
      <c r="A30" s="28">
        <v>22</v>
      </c>
      <c r="B30" s="32"/>
      <c r="C30" s="17"/>
      <c r="D30" s="21"/>
      <c r="E30" s="21"/>
      <c r="F30" s="21"/>
      <c r="G30" s="21"/>
      <c r="H30" s="96"/>
      <c r="I30" s="96"/>
      <c r="J30" s="96"/>
      <c r="K30" s="97" t="e">
        <f>VLOOKUP(H30,Letnice!$D$2:$E$12,2,0)+VLOOKUP(I30,Letnice!$D$2:$E$12,2,0)+VLOOKUP(J30,Letnice!$D$2:$E$12,2,0)</f>
        <v>#N/A</v>
      </c>
      <c r="L30" s="105" t="e">
        <f>VLOOKUP(K30,Letnice!$D$16:$E$28,2,0)</f>
        <v>#N/A</v>
      </c>
      <c r="M30" s="25"/>
      <c r="N30" s="78"/>
      <c r="O30" s="24"/>
      <c r="P30" s="11"/>
      <c r="Q30" s="25"/>
      <c r="R30" s="78">
        <v>0</v>
      </c>
      <c r="S30" s="129"/>
      <c r="T30" s="130"/>
      <c r="U30" s="131"/>
      <c r="V30" s="129"/>
      <c r="W30" s="130"/>
      <c r="X30" s="131"/>
      <c r="Y30" s="74">
        <f t="shared" si="15"/>
        <v>0</v>
      </c>
      <c r="Z30" s="75">
        <f t="shared" si="16"/>
        <v>0</v>
      </c>
      <c r="AA30" s="24"/>
      <c r="AB30" s="11"/>
      <c r="AC30" s="129"/>
      <c r="AD30" s="130"/>
      <c r="AE30" s="131"/>
      <c r="AF30" s="129"/>
      <c r="AG30" s="130"/>
      <c r="AH30" s="131"/>
      <c r="AI30" s="74">
        <f t="shared" si="17"/>
        <v>0</v>
      </c>
      <c r="AJ30" s="75">
        <f t="shared" si="18"/>
        <v>0</v>
      </c>
      <c r="AK30" s="24"/>
      <c r="AL30" s="11"/>
      <c r="AM30" s="129"/>
      <c r="AN30" s="130"/>
      <c r="AO30" s="131"/>
      <c r="AP30" s="129"/>
      <c r="AQ30" s="130"/>
      <c r="AR30" s="131"/>
      <c r="AS30" s="74">
        <f t="shared" si="19"/>
        <v>0</v>
      </c>
      <c r="AT30" s="75">
        <f t="shared" si="20"/>
        <v>0</v>
      </c>
      <c r="AV30" s="11"/>
      <c r="AW30" s="129"/>
      <c r="AX30" s="130"/>
      <c r="AY30" s="131"/>
      <c r="AZ30" s="129"/>
      <c r="BA30" s="130"/>
      <c r="BB30" s="131"/>
      <c r="BC30" s="74">
        <f t="shared" si="21"/>
        <v>0</v>
      </c>
      <c r="BD30" s="75">
        <f t="shared" si="22"/>
        <v>0</v>
      </c>
      <c r="BE30" s="11"/>
      <c r="BF30" s="129"/>
      <c r="BG30" s="130"/>
      <c r="BH30" s="131"/>
      <c r="BI30" s="129"/>
      <c r="BJ30" s="130"/>
      <c r="BK30" s="131"/>
      <c r="BL30" s="74">
        <f t="shared" si="23"/>
        <v>0</v>
      </c>
      <c r="BM30" s="75">
        <f t="shared" si="24"/>
        <v>0</v>
      </c>
      <c r="BN30" s="24"/>
      <c r="BO30" s="11"/>
      <c r="BP30" s="25"/>
      <c r="BQ30" s="113"/>
      <c r="BR30" s="25">
        <f t="shared" si="25"/>
        <v>0</v>
      </c>
      <c r="BS30" s="35">
        <f t="shared" si="26"/>
        <v>0</v>
      </c>
      <c r="BT30" s="36">
        <f t="shared" si="27"/>
        <v>0</v>
      </c>
      <c r="BU30" s="36">
        <f t="shared" si="11"/>
        <v>0</v>
      </c>
      <c r="BV30" s="10" t="e">
        <f t="shared" si="28"/>
        <v>#N/A</v>
      </c>
      <c r="BX30" s="6"/>
    </row>
    <row r="31" spans="1:76" s="3" customFormat="1" ht="12.75">
      <c r="A31" s="28">
        <v>23</v>
      </c>
      <c r="B31" s="31"/>
      <c r="C31" s="20"/>
      <c r="D31" s="19"/>
      <c r="E31" s="21"/>
      <c r="F31" s="21"/>
      <c r="G31" s="21"/>
      <c r="H31" s="96"/>
      <c r="I31" s="96"/>
      <c r="J31" s="96"/>
      <c r="K31" s="97" t="e">
        <f>VLOOKUP(H31,Letnice!$D$2:$E$12,2,0)+VLOOKUP(I31,Letnice!$D$2:$E$12,2,0)+VLOOKUP(J31,Letnice!$D$2:$E$12,2,0)</f>
        <v>#N/A</v>
      </c>
      <c r="L31" s="105" t="e">
        <f>VLOOKUP(K31,Letnice!$D$16:$E$28,2,0)</f>
        <v>#N/A</v>
      </c>
      <c r="M31" s="25"/>
      <c r="N31" s="78"/>
      <c r="O31" s="24"/>
      <c r="P31" s="11"/>
      <c r="Q31" s="25"/>
      <c r="R31" s="78">
        <v>0</v>
      </c>
      <c r="S31" s="129"/>
      <c r="T31" s="130"/>
      <c r="U31" s="131"/>
      <c r="V31" s="129"/>
      <c r="W31" s="130"/>
      <c r="X31" s="131"/>
      <c r="Y31" s="74">
        <f t="shared" si="15"/>
        <v>0</v>
      </c>
      <c r="Z31" s="75">
        <f t="shared" si="16"/>
        <v>0</v>
      </c>
      <c r="AA31" s="24"/>
      <c r="AB31" s="11"/>
      <c r="AC31" s="129"/>
      <c r="AD31" s="130"/>
      <c r="AE31" s="131"/>
      <c r="AF31" s="129"/>
      <c r="AG31" s="130"/>
      <c r="AH31" s="131"/>
      <c r="AI31" s="74">
        <f t="shared" si="17"/>
        <v>0</v>
      </c>
      <c r="AJ31" s="75">
        <f t="shared" si="18"/>
        <v>0</v>
      </c>
      <c r="AK31" s="24"/>
      <c r="AL31" s="11"/>
      <c r="AM31" s="129"/>
      <c r="AN31" s="130"/>
      <c r="AO31" s="131"/>
      <c r="AP31" s="129"/>
      <c r="AQ31" s="130"/>
      <c r="AR31" s="131"/>
      <c r="AS31" s="74">
        <f t="shared" si="19"/>
        <v>0</v>
      </c>
      <c r="AT31" s="75">
        <f t="shared" si="20"/>
        <v>0</v>
      </c>
      <c r="AV31" s="11"/>
      <c r="AW31" s="129"/>
      <c r="AX31" s="130"/>
      <c r="AY31" s="131"/>
      <c r="AZ31" s="129"/>
      <c r="BA31" s="130"/>
      <c r="BB31" s="131"/>
      <c r="BC31" s="74">
        <f t="shared" si="21"/>
        <v>0</v>
      </c>
      <c r="BD31" s="75">
        <f t="shared" si="22"/>
        <v>0</v>
      </c>
      <c r="BE31" s="11"/>
      <c r="BF31" s="129"/>
      <c r="BG31" s="130"/>
      <c r="BH31" s="131"/>
      <c r="BI31" s="129"/>
      <c r="BJ31" s="130"/>
      <c r="BK31" s="131"/>
      <c r="BL31" s="74">
        <f t="shared" si="23"/>
        <v>0</v>
      </c>
      <c r="BM31" s="75">
        <f t="shared" si="24"/>
        <v>0</v>
      </c>
      <c r="BN31" s="24"/>
      <c r="BO31" s="11"/>
      <c r="BP31" s="25"/>
      <c r="BQ31" s="113"/>
      <c r="BR31" s="25">
        <f t="shared" si="25"/>
        <v>0</v>
      </c>
      <c r="BS31" s="35">
        <f t="shared" si="26"/>
        <v>0</v>
      </c>
      <c r="BT31" s="36">
        <f t="shared" si="27"/>
        <v>0</v>
      </c>
      <c r="BU31" s="36">
        <f t="shared" si="11"/>
        <v>0</v>
      </c>
      <c r="BV31" s="10" t="e">
        <f t="shared" si="28"/>
        <v>#N/A</v>
      </c>
      <c r="BX31" s="6"/>
    </row>
    <row r="32" spans="1:76" s="3" customFormat="1" ht="12.75">
      <c r="A32" s="28">
        <v>24</v>
      </c>
      <c r="B32" s="32"/>
      <c r="C32" s="17"/>
      <c r="D32" s="21"/>
      <c r="E32" s="21"/>
      <c r="F32" s="21"/>
      <c r="G32" s="21"/>
      <c r="H32" s="96"/>
      <c r="I32" s="96"/>
      <c r="J32" s="96"/>
      <c r="K32" s="97" t="e">
        <f>VLOOKUP(H32,Letnice!$D$2:$E$12,2,0)+VLOOKUP(I32,Letnice!$D$2:$E$12,2,0)+VLOOKUP(J32,Letnice!$D$2:$E$12,2,0)</f>
        <v>#N/A</v>
      </c>
      <c r="L32" s="105" t="e">
        <f>VLOOKUP(K32,Letnice!$D$16:$E$28,2,0)</f>
        <v>#N/A</v>
      </c>
      <c r="M32" s="25"/>
      <c r="N32" s="78"/>
      <c r="O32" s="24"/>
      <c r="P32" s="11"/>
      <c r="Q32" s="25"/>
      <c r="R32" s="78">
        <v>0</v>
      </c>
      <c r="S32" s="129"/>
      <c r="T32" s="130"/>
      <c r="U32" s="131"/>
      <c r="V32" s="129"/>
      <c r="W32" s="130"/>
      <c r="X32" s="131"/>
      <c r="Y32" s="74">
        <f t="shared" si="15"/>
        <v>0</v>
      </c>
      <c r="Z32" s="75">
        <f t="shared" si="16"/>
        <v>0</v>
      </c>
      <c r="AA32" s="24"/>
      <c r="AB32" s="11"/>
      <c r="AC32" s="129"/>
      <c r="AD32" s="130"/>
      <c r="AE32" s="131"/>
      <c r="AF32" s="129"/>
      <c r="AG32" s="130"/>
      <c r="AH32" s="131"/>
      <c r="AI32" s="74">
        <f t="shared" si="17"/>
        <v>0</v>
      </c>
      <c r="AJ32" s="75">
        <f t="shared" si="18"/>
        <v>0</v>
      </c>
      <c r="AK32" s="24"/>
      <c r="AL32" s="11"/>
      <c r="AM32" s="129"/>
      <c r="AN32" s="130"/>
      <c r="AO32" s="131"/>
      <c r="AP32" s="129"/>
      <c r="AQ32" s="130"/>
      <c r="AR32" s="131"/>
      <c r="AS32" s="74">
        <f t="shared" si="19"/>
        <v>0</v>
      </c>
      <c r="AT32" s="75">
        <f t="shared" si="20"/>
        <v>0</v>
      </c>
      <c r="AV32" s="11"/>
      <c r="AW32" s="129"/>
      <c r="AX32" s="130"/>
      <c r="AY32" s="131"/>
      <c r="AZ32" s="129"/>
      <c r="BA32" s="130"/>
      <c r="BB32" s="131"/>
      <c r="BC32" s="74">
        <f t="shared" si="21"/>
        <v>0</v>
      </c>
      <c r="BD32" s="75">
        <f t="shared" si="22"/>
        <v>0</v>
      </c>
      <c r="BE32" s="11"/>
      <c r="BF32" s="129"/>
      <c r="BG32" s="130"/>
      <c r="BH32" s="131"/>
      <c r="BI32" s="129"/>
      <c r="BJ32" s="130"/>
      <c r="BK32" s="131"/>
      <c r="BL32" s="74">
        <f t="shared" si="23"/>
        <v>0</v>
      </c>
      <c r="BM32" s="75">
        <f t="shared" si="24"/>
        <v>0</v>
      </c>
      <c r="BN32" s="24"/>
      <c r="BO32" s="11"/>
      <c r="BP32" s="25"/>
      <c r="BQ32" s="113"/>
      <c r="BR32" s="25">
        <f t="shared" si="25"/>
        <v>0</v>
      </c>
      <c r="BS32" s="35">
        <f t="shared" si="26"/>
        <v>0</v>
      </c>
      <c r="BT32" s="36">
        <f t="shared" si="27"/>
        <v>0</v>
      </c>
      <c r="BU32" s="36">
        <f t="shared" si="11"/>
        <v>0</v>
      </c>
      <c r="BV32" s="10" t="e">
        <f t="shared" si="28"/>
        <v>#N/A</v>
      </c>
      <c r="BX32" s="6"/>
    </row>
    <row r="33" spans="1:76" s="3" customFormat="1" ht="12.75">
      <c r="A33" s="28">
        <v>25</v>
      </c>
      <c r="B33" s="31"/>
      <c r="C33" s="20"/>
      <c r="D33" s="19"/>
      <c r="E33" s="21"/>
      <c r="F33" s="21"/>
      <c r="G33" s="21"/>
      <c r="H33" s="96"/>
      <c r="I33" s="96"/>
      <c r="J33" s="96"/>
      <c r="K33" s="97" t="e">
        <f>VLOOKUP(H33,Letnice!$D$2:$E$12,2,0)+VLOOKUP(I33,Letnice!$D$2:$E$12,2,0)+VLOOKUP(J33,Letnice!$D$2:$E$12,2,0)</f>
        <v>#N/A</v>
      </c>
      <c r="L33" s="105" t="e">
        <f>VLOOKUP(K33,Letnice!$D$16:$E$28,2,0)</f>
        <v>#N/A</v>
      </c>
      <c r="M33" s="25"/>
      <c r="N33" s="78"/>
      <c r="O33" s="24"/>
      <c r="P33" s="11"/>
      <c r="Q33" s="25"/>
      <c r="R33" s="78">
        <v>0</v>
      </c>
      <c r="S33" s="129"/>
      <c r="T33" s="130"/>
      <c r="U33" s="131"/>
      <c r="V33" s="129"/>
      <c r="W33" s="130"/>
      <c r="X33" s="131"/>
      <c r="Y33" s="74">
        <f t="shared" si="15"/>
        <v>0</v>
      </c>
      <c r="Z33" s="75">
        <f t="shared" si="16"/>
        <v>0</v>
      </c>
      <c r="AA33" s="24"/>
      <c r="AB33" s="11"/>
      <c r="AC33" s="129"/>
      <c r="AD33" s="130"/>
      <c r="AE33" s="131"/>
      <c r="AF33" s="129"/>
      <c r="AG33" s="130"/>
      <c r="AH33" s="131"/>
      <c r="AI33" s="74">
        <f t="shared" si="17"/>
        <v>0</v>
      </c>
      <c r="AJ33" s="75">
        <f t="shared" si="18"/>
        <v>0</v>
      </c>
      <c r="AK33" s="24"/>
      <c r="AL33" s="11"/>
      <c r="AM33" s="129"/>
      <c r="AN33" s="130"/>
      <c r="AO33" s="131"/>
      <c r="AP33" s="129"/>
      <c r="AQ33" s="130"/>
      <c r="AR33" s="131"/>
      <c r="AS33" s="74">
        <f t="shared" si="19"/>
        <v>0</v>
      </c>
      <c r="AT33" s="75">
        <f t="shared" si="20"/>
        <v>0</v>
      </c>
      <c r="AV33" s="11"/>
      <c r="AW33" s="129"/>
      <c r="AX33" s="130"/>
      <c r="AY33" s="131"/>
      <c r="AZ33" s="129"/>
      <c r="BA33" s="130"/>
      <c r="BB33" s="131"/>
      <c r="BC33" s="74">
        <f t="shared" si="21"/>
        <v>0</v>
      </c>
      <c r="BD33" s="75">
        <f t="shared" si="22"/>
        <v>0</v>
      </c>
      <c r="BE33" s="11"/>
      <c r="BF33" s="129"/>
      <c r="BG33" s="130"/>
      <c r="BH33" s="131"/>
      <c r="BI33" s="129"/>
      <c r="BJ33" s="130"/>
      <c r="BK33" s="131"/>
      <c r="BL33" s="74">
        <f t="shared" si="23"/>
        <v>0</v>
      </c>
      <c r="BM33" s="75">
        <f t="shared" si="24"/>
        <v>0</v>
      </c>
      <c r="BN33" s="24"/>
      <c r="BO33" s="11"/>
      <c r="BP33" s="25"/>
      <c r="BQ33" s="113"/>
      <c r="BR33" s="25">
        <f t="shared" si="25"/>
        <v>0</v>
      </c>
      <c r="BS33" s="35">
        <f t="shared" si="26"/>
        <v>0</v>
      </c>
      <c r="BT33" s="36">
        <f t="shared" si="27"/>
        <v>0</v>
      </c>
      <c r="BU33" s="36">
        <f t="shared" si="11"/>
        <v>0</v>
      </c>
      <c r="BV33" s="10" t="e">
        <f t="shared" si="28"/>
        <v>#N/A</v>
      </c>
      <c r="BX33" s="6"/>
    </row>
    <row r="34" spans="1:76" s="3" customFormat="1" ht="12.75">
      <c r="A34" s="28">
        <v>26</v>
      </c>
      <c r="B34" s="31"/>
      <c r="C34" s="20"/>
      <c r="D34" s="19"/>
      <c r="E34" s="21"/>
      <c r="F34" s="21"/>
      <c r="G34" s="21"/>
      <c r="H34" s="96"/>
      <c r="I34" s="96"/>
      <c r="J34" s="96"/>
      <c r="K34" s="97" t="e">
        <f>VLOOKUP(H34,Letnice!$D$2:$E$12,2,0)+VLOOKUP(I34,Letnice!$D$2:$E$12,2,0)+VLOOKUP(J34,Letnice!$D$2:$E$12,2,0)</f>
        <v>#N/A</v>
      </c>
      <c r="L34" s="105" t="e">
        <f>VLOOKUP(K34,Letnice!$D$16:$E$28,2,0)</f>
        <v>#N/A</v>
      </c>
      <c r="M34" s="25"/>
      <c r="N34" s="78"/>
      <c r="O34" s="24"/>
      <c r="P34" s="11"/>
      <c r="Q34" s="25"/>
      <c r="R34" s="78">
        <v>0</v>
      </c>
      <c r="S34" s="129"/>
      <c r="T34" s="130"/>
      <c r="U34" s="131"/>
      <c r="V34" s="129"/>
      <c r="W34" s="130"/>
      <c r="X34" s="131"/>
      <c r="Y34" s="74">
        <f t="shared" si="15"/>
        <v>0</v>
      </c>
      <c r="Z34" s="75">
        <f t="shared" si="16"/>
        <v>0</v>
      </c>
      <c r="AA34" s="24"/>
      <c r="AB34" s="11"/>
      <c r="AC34" s="129"/>
      <c r="AD34" s="130"/>
      <c r="AE34" s="131"/>
      <c r="AF34" s="129"/>
      <c r="AG34" s="130"/>
      <c r="AH34" s="131"/>
      <c r="AI34" s="74">
        <f t="shared" si="17"/>
        <v>0</v>
      </c>
      <c r="AJ34" s="75">
        <f t="shared" si="18"/>
        <v>0</v>
      </c>
      <c r="AK34" s="24"/>
      <c r="AL34" s="11"/>
      <c r="AM34" s="129"/>
      <c r="AN34" s="130"/>
      <c r="AO34" s="131"/>
      <c r="AP34" s="129"/>
      <c r="AQ34" s="130"/>
      <c r="AR34" s="131"/>
      <c r="AS34" s="74">
        <f t="shared" si="19"/>
        <v>0</v>
      </c>
      <c r="AT34" s="75">
        <f t="shared" si="20"/>
        <v>0</v>
      </c>
      <c r="AV34" s="11"/>
      <c r="AW34" s="129"/>
      <c r="AX34" s="130"/>
      <c r="AY34" s="131"/>
      <c r="AZ34" s="129"/>
      <c r="BA34" s="130"/>
      <c r="BB34" s="131"/>
      <c r="BC34" s="74">
        <f t="shared" si="21"/>
        <v>0</v>
      </c>
      <c r="BD34" s="75">
        <f t="shared" si="22"/>
        <v>0</v>
      </c>
      <c r="BE34" s="11"/>
      <c r="BF34" s="129"/>
      <c r="BG34" s="130"/>
      <c r="BH34" s="131"/>
      <c r="BI34" s="129"/>
      <c r="BJ34" s="130"/>
      <c r="BK34" s="131"/>
      <c r="BL34" s="74">
        <f t="shared" si="23"/>
        <v>0</v>
      </c>
      <c r="BM34" s="75">
        <f t="shared" si="24"/>
        <v>0</v>
      </c>
      <c r="BN34" s="24"/>
      <c r="BO34" s="11"/>
      <c r="BP34" s="25"/>
      <c r="BQ34" s="113"/>
      <c r="BR34" s="25">
        <f t="shared" si="25"/>
        <v>0</v>
      </c>
      <c r="BS34" s="35">
        <f t="shared" si="26"/>
        <v>0</v>
      </c>
      <c r="BT34" s="36">
        <f t="shared" si="27"/>
        <v>0</v>
      </c>
      <c r="BU34" s="36">
        <f t="shared" si="11"/>
        <v>0</v>
      </c>
      <c r="BV34" s="10" t="e">
        <f t="shared" si="28"/>
        <v>#N/A</v>
      </c>
      <c r="BX34" s="6"/>
    </row>
    <row r="35" spans="1:76" ht="12.75">
      <c r="A35" s="28">
        <v>27</v>
      </c>
      <c r="B35" s="31"/>
      <c r="C35" s="20"/>
      <c r="D35" s="19"/>
      <c r="E35" s="21"/>
      <c r="F35" s="21"/>
      <c r="G35" s="21"/>
      <c r="H35" s="96"/>
      <c r="I35" s="96"/>
      <c r="J35" s="96"/>
      <c r="K35" s="97" t="e">
        <f>VLOOKUP(H35,Letnice!$D$2:$E$12,2,0)+VLOOKUP(I35,Letnice!$D$2:$E$12,2,0)+VLOOKUP(J35,Letnice!$D$2:$E$12,2,0)</f>
        <v>#N/A</v>
      </c>
      <c r="L35" s="105" t="e">
        <f>VLOOKUP(K35,Letnice!$D$16:$E$28,2,0)</f>
        <v>#N/A</v>
      </c>
      <c r="M35" s="25"/>
      <c r="N35" s="78"/>
      <c r="O35" s="24"/>
      <c r="P35" s="11"/>
      <c r="Q35" s="25"/>
      <c r="R35" s="78">
        <v>0</v>
      </c>
      <c r="S35" s="129"/>
      <c r="T35" s="130"/>
      <c r="U35" s="131"/>
      <c r="V35" s="129"/>
      <c r="W35" s="130"/>
      <c r="X35" s="131"/>
      <c r="Y35" s="74">
        <f t="shared" si="15"/>
        <v>0</v>
      </c>
      <c r="Z35" s="75">
        <f t="shared" si="16"/>
        <v>0</v>
      </c>
      <c r="AA35" s="24"/>
      <c r="AB35" s="11"/>
      <c r="AC35" s="129"/>
      <c r="AD35" s="130"/>
      <c r="AE35" s="131"/>
      <c r="AF35" s="129"/>
      <c r="AG35" s="130"/>
      <c r="AH35" s="131"/>
      <c r="AI35" s="74">
        <f t="shared" si="17"/>
        <v>0</v>
      </c>
      <c r="AJ35" s="75">
        <f t="shared" si="18"/>
        <v>0</v>
      </c>
      <c r="AK35" s="24"/>
      <c r="AL35" s="11"/>
      <c r="AM35" s="129"/>
      <c r="AN35" s="130"/>
      <c r="AO35" s="131"/>
      <c r="AP35" s="129"/>
      <c r="AQ35" s="130"/>
      <c r="AR35" s="131"/>
      <c r="AS35" s="74">
        <f t="shared" si="19"/>
        <v>0</v>
      </c>
      <c r="AT35" s="75">
        <f t="shared" si="20"/>
        <v>0</v>
      </c>
      <c r="AV35" s="11"/>
      <c r="AW35" s="129"/>
      <c r="AX35" s="130"/>
      <c r="AY35" s="131"/>
      <c r="AZ35" s="129"/>
      <c r="BA35" s="130"/>
      <c r="BB35" s="131"/>
      <c r="BC35" s="74">
        <f t="shared" si="21"/>
        <v>0</v>
      </c>
      <c r="BD35" s="75">
        <f t="shared" si="22"/>
        <v>0</v>
      </c>
      <c r="BE35" s="11"/>
      <c r="BF35" s="129"/>
      <c r="BG35" s="130"/>
      <c r="BH35" s="131"/>
      <c r="BI35" s="129"/>
      <c r="BJ35" s="130"/>
      <c r="BK35" s="131"/>
      <c r="BL35" s="74">
        <f t="shared" si="23"/>
        <v>0</v>
      </c>
      <c r="BM35" s="75">
        <f t="shared" si="24"/>
        <v>0</v>
      </c>
      <c r="BN35" s="24"/>
      <c r="BO35" s="11"/>
      <c r="BP35" s="25"/>
      <c r="BQ35" s="113"/>
      <c r="BR35" s="25">
        <f t="shared" si="25"/>
        <v>0</v>
      </c>
      <c r="BS35" s="35">
        <f t="shared" si="26"/>
        <v>0</v>
      </c>
      <c r="BT35" s="36">
        <f t="shared" si="27"/>
        <v>0</v>
      </c>
      <c r="BU35" s="36">
        <f t="shared" si="11"/>
        <v>0</v>
      </c>
      <c r="BV35" s="10" t="e">
        <f t="shared" si="28"/>
        <v>#N/A</v>
      </c>
      <c r="BX35" s="6"/>
    </row>
    <row r="36" spans="1:76" ht="12.75">
      <c r="A36" s="28">
        <v>28</v>
      </c>
      <c r="B36" s="31"/>
      <c r="C36" s="20"/>
      <c r="D36" s="19"/>
      <c r="E36" s="21"/>
      <c r="F36" s="21"/>
      <c r="G36" s="21"/>
      <c r="H36" s="96"/>
      <c r="I36" s="96"/>
      <c r="J36" s="96"/>
      <c r="K36" s="97" t="e">
        <f>VLOOKUP(H36,Letnice!$D$2:$E$12,2,0)+VLOOKUP(I36,Letnice!$D$2:$E$12,2,0)+VLOOKUP(J36,Letnice!$D$2:$E$12,2,0)</f>
        <v>#N/A</v>
      </c>
      <c r="L36" s="105" t="e">
        <f>VLOOKUP(K36,Letnice!$D$16:$E$28,2,0)</f>
        <v>#N/A</v>
      </c>
      <c r="M36" s="25"/>
      <c r="N36" s="78"/>
      <c r="O36" s="24"/>
      <c r="P36" s="11"/>
      <c r="Q36" s="25"/>
      <c r="R36" s="78">
        <v>0</v>
      </c>
      <c r="S36" s="129"/>
      <c r="T36" s="130"/>
      <c r="U36" s="131"/>
      <c r="V36" s="129"/>
      <c r="W36" s="130"/>
      <c r="X36" s="131"/>
      <c r="Y36" s="74">
        <f t="shared" si="15"/>
        <v>0</v>
      </c>
      <c r="Z36" s="75">
        <f t="shared" si="16"/>
        <v>0</v>
      </c>
      <c r="AA36" s="24"/>
      <c r="AB36" s="11"/>
      <c r="AC36" s="129"/>
      <c r="AD36" s="130"/>
      <c r="AE36" s="131"/>
      <c r="AF36" s="129"/>
      <c r="AG36" s="130"/>
      <c r="AH36" s="131"/>
      <c r="AI36" s="74">
        <f t="shared" si="17"/>
        <v>0</v>
      </c>
      <c r="AJ36" s="75">
        <f t="shared" si="18"/>
        <v>0</v>
      </c>
      <c r="AK36" s="24"/>
      <c r="AL36" s="11"/>
      <c r="AM36" s="129"/>
      <c r="AN36" s="130"/>
      <c r="AO36" s="131"/>
      <c r="AP36" s="129"/>
      <c r="AQ36" s="130"/>
      <c r="AR36" s="131"/>
      <c r="AS36" s="74">
        <f t="shared" si="19"/>
        <v>0</v>
      </c>
      <c r="AT36" s="75">
        <f t="shared" si="20"/>
        <v>0</v>
      </c>
      <c r="AV36" s="11"/>
      <c r="AW36" s="129"/>
      <c r="AX36" s="130"/>
      <c r="AY36" s="131"/>
      <c r="AZ36" s="129"/>
      <c r="BA36" s="130"/>
      <c r="BB36" s="131"/>
      <c r="BC36" s="74">
        <f t="shared" si="21"/>
        <v>0</v>
      </c>
      <c r="BD36" s="75">
        <f t="shared" si="22"/>
        <v>0</v>
      </c>
      <c r="BE36" s="11"/>
      <c r="BF36" s="129"/>
      <c r="BG36" s="130"/>
      <c r="BH36" s="131"/>
      <c r="BI36" s="129"/>
      <c r="BJ36" s="130"/>
      <c r="BK36" s="131"/>
      <c r="BL36" s="74">
        <f t="shared" si="23"/>
        <v>0</v>
      </c>
      <c r="BM36" s="75">
        <f t="shared" si="24"/>
        <v>0</v>
      </c>
      <c r="BN36" s="24"/>
      <c r="BO36" s="11"/>
      <c r="BP36" s="25"/>
      <c r="BQ36" s="113"/>
      <c r="BR36" s="25">
        <f t="shared" si="25"/>
        <v>0</v>
      </c>
      <c r="BS36" s="35">
        <f t="shared" si="26"/>
        <v>0</v>
      </c>
      <c r="BT36" s="36">
        <f t="shared" si="27"/>
        <v>0</v>
      </c>
      <c r="BU36" s="36">
        <f t="shared" si="11"/>
        <v>0</v>
      </c>
      <c r="BV36" s="10" t="e">
        <f t="shared" si="28"/>
        <v>#N/A</v>
      </c>
      <c r="BX36" s="6"/>
    </row>
    <row r="37" spans="1:76" ht="12.75">
      <c r="A37" s="28">
        <v>29</v>
      </c>
      <c r="B37" s="31"/>
      <c r="C37" s="20"/>
      <c r="D37" s="19"/>
      <c r="E37" s="21"/>
      <c r="F37" s="21"/>
      <c r="G37" s="21"/>
      <c r="H37" s="96"/>
      <c r="I37" s="96"/>
      <c r="J37" s="96"/>
      <c r="K37" s="97" t="e">
        <f>VLOOKUP(H37,Letnice!$D$2:$E$12,2,0)+VLOOKUP(I37,Letnice!$D$2:$E$12,2,0)+VLOOKUP(J37,Letnice!$D$2:$E$12,2,0)</f>
        <v>#N/A</v>
      </c>
      <c r="L37" s="105" t="e">
        <f>VLOOKUP(K37,Letnice!$D$16:$E$28,2,0)</f>
        <v>#N/A</v>
      </c>
      <c r="M37" s="25"/>
      <c r="N37" s="78"/>
      <c r="O37" s="24"/>
      <c r="P37" s="11"/>
      <c r="Q37" s="25"/>
      <c r="R37" s="78">
        <v>0</v>
      </c>
      <c r="S37" s="129"/>
      <c r="T37" s="130"/>
      <c r="U37" s="131"/>
      <c r="V37" s="129"/>
      <c r="W37" s="130"/>
      <c r="X37" s="131"/>
      <c r="Y37" s="74">
        <f t="shared" si="15"/>
        <v>0</v>
      </c>
      <c r="Z37" s="75">
        <f t="shared" si="16"/>
        <v>0</v>
      </c>
      <c r="AA37" s="24"/>
      <c r="AB37" s="11"/>
      <c r="AC37" s="129"/>
      <c r="AD37" s="130"/>
      <c r="AE37" s="131"/>
      <c r="AF37" s="129"/>
      <c r="AG37" s="130"/>
      <c r="AH37" s="131"/>
      <c r="AI37" s="74">
        <f t="shared" si="17"/>
        <v>0</v>
      </c>
      <c r="AJ37" s="75">
        <f t="shared" si="18"/>
        <v>0</v>
      </c>
      <c r="AK37" s="24"/>
      <c r="AL37" s="11"/>
      <c r="AM37" s="129"/>
      <c r="AN37" s="130"/>
      <c r="AO37" s="131"/>
      <c r="AP37" s="129"/>
      <c r="AQ37" s="130"/>
      <c r="AR37" s="131"/>
      <c r="AS37" s="74">
        <f t="shared" si="19"/>
        <v>0</v>
      </c>
      <c r="AT37" s="75">
        <f t="shared" si="20"/>
        <v>0</v>
      </c>
      <c r="AV37" s="11"/>
      <c r="AW37" s="129"/>
      <c r="AX37" s="130"/>
      <c r="AY37" s="131"/>
      <c r="AZ37" s="129"/>
      <c r="BA37" s="130"/>
      <c r="BB37" s="131"/>
      <c r="BC37" s="74">
        <f t="shared" si="21"/>
        <v>0</v>
      </c>
      <c r="BD37" s="75">
        <f t="shared" si="22"/>
        <v>0</v>
      </c>
      <c r="BE37" s="11"/>
      <c r="BF37" s="129"/>
      <c r="BG37" s="130"/>
      <c r="BH37" s="131"/>
      <c r="BI37" s="129"/>
      <c r="BJ37" s="130"/>
      <c r="BK37" s="131"/>
      <c r="BL37" s="74">
        <f t="shared" si="23"/>
        <v>0</v>
      </c>
      <c r="BM37" s="75">
        <f t="shared" si="24"/>
        <v>0</v>
      </c>
      <c r="BN37" s="24"/>
      <c r="BO37" s="11"/>
      <c r="BP37" s="25"/>
      <c r="BQ37" s="113"/>
      <c r="BR37" s="25">
        <f t="shared" si="25"/>
        <v>0</v>
      </c>
      <c r="BS37" s="35">
        <f t="shared" si="26"/>
        <v>0</v>
      </c>
      <c r="BT37" s="36">
        <f t="shared" si="27"/>
        <v>0</v>
      </c>
      <c r="BU37" s="36">
        <f t="shared" si="11"/>
        <v>0</v>
      </c>
      <c r="BV37" s="10" t="e">
        <f t="shared" si="28"/>
        <v>#N/A</v>
      </c>
      <c r="BX37" s="6"/>
    </row>
    <row r="38" spans="1:76" ht="12.75">
      <c r="A38" s="28">
        <v>30</v>
      </c>
      <c r="B38" s="31"/>
      <c r="C38" s="20"/>
      <c r="D38" s="19"/>
      <c r="E38" s="21"/>
      <c r="F38" s="21"/>
      <c r="G38" s="21"/>
      <c r="H38" s="96"/>
      <c r="I38" s="96"/>
      <c r="J38" s="96"/>
      <c r="K38" s="97" t="e">
        <f>VLOOKUP(H38,Letnice!$D$2:$E$12,2,0)+VLOOKUP(I38,Letnice!$D$2:$E$12,2,0)+VLOOKUP(J38,Letnice!$D$2:$E$12,2,0)</f>
        <v>#N/A</v>
      </c>
      <c r="L38" s="105" t="e">
        <f>VLOOKUP(K38,Letnice!$D$16:$E$28,2,0)</f>
        <v>#N/A</v>
      </c>
      <c r="M38" s="25"/>
      <c r="N38" s="78"/>
      <c r="O38" s="24"/>
      <c r="P38" s="11"/>
      <c r="Q38" s="25"/>
      <c r="R38" s="78">
        <v>0</v>
      </c>
      <c r="S38" s="129"/>
      <c r="T38" s="130"/>
      <c r="U38" s="131"/>
      <c r="V38" s="129"/>
      <c r="W38" s="130"/>
      <c r="X38" s="131"/>
      <c r="Y38" s="74">
        <f t="shared" si="15"/>
        <v>0</v>
      </c>
      <c r="Z38" s="75">
        <f t="shared" si="16"/>
        <v>0</v>
      </c>
      <c r="AA38" s="24"/>
      <c r="AB38" s="11"/>
      <c r="AC38" s="129"/>
      <c r="AD38" s="130"/>
      <c r="AE38" s="131"/>
      <c r="AF38" s="129"/>
      <c r="AG38" s="130"/>
      <c r="AH38" s="131"/>
      <c r="AI38" s="74">
        <f t="shared" si="17"/>
        <v>0</v>
      </c>
      <c r="AJ38" s="75">
        <f t="shared" si="18"/>
        <v>0</v>
      </c>
      <c r="AK38" s="24"/>
      <c r="AL38" s="11"/>
      <c r="AM38" s="129"/>
      <c r="AN38" s="130"/>
      <c r="AO38" s="131"/>
      <c r="AP38" s="129"/>
      <c r="AQ38" s="130"/>
      <c r="AR38" s="131"/>
      <c r="AS38" s="74">
        <f t="shared" si="19"/>
        <v>0</v>
      </c>
      <c r="AT38" s="75">
        <f t="shared" si="20"/>
        <v>0</v>
      </c>
      <c r="AV38" s="11"/>
      <c r="AW38" s="129"/>
      <c r="AX38" s="130"/>
      <c r="AY38" s="131"/>
      <c r="AZ38" s="129"/>
      <c r="BA38" s="130"/>
      <c r="BB38" s="131"/>
      <c r="BC38" s="74">
        <f t="shared" si="21"/>
        <v>0</v>
      </c>
      <c r="BD38" s="75">
        <f t="shared" si="22"/>
        <v>0</v>
      </c>
      <c r="BE38" s="11"/>
      <c r="BF38" s="129"/>
      <c r="BG38" s="130"/>
      <c r="BH38" s="131"/>
      <c r="BI38" s="129"/>
      <c r="BJ38" s="130"/>
      <c r="BK38" s="131"/>
      <c r="BL38" s="74">
        <f t="shared" si="23"/>
        <v>0</v>
      </c>
      <c r="BM38" s="75">
        <f t="shared" si="24"/>
        <v>0</v>
      </c>
      <c r="BN38" s="24"/>
      <c r="BO38" s="11"/>
      <c r="BP38" s="25"/>
      <c r="BQ38" s="113"/>
      <c r="BR38" s="25">
        <f t="shared" si="25"/>
        <v>0</v>
      </c>
      <c r="BS38" s="35">
        <f t="shared" si="26"/>
        <v>0</v>
      </c>
      <c r="BT38" s="36">
        <f t="shared" si="27"/>
        <v>0</v>
      </c>
      <c r="BU38" s="36">
        <f t="shared" si="11"/>
        <v>0</v>
      </c>
      <c r="BV38" s="10" t="e">
        <f t="shared" si="28"/>
        <v>#N/A</v>
      </c>
      <c r="BX38" s="6"/>
    </row>
    <row r="39" spans="1:74" ht="12.75">
      <c r="A39" s="28">
        <v>31</v>
      </c>
      <c r="B39" s="31"/>
      <c r="C39" s="20"/>
      <c r="D39" s="19"/>
      <c r="E39" s="21"/>
      <c r="F39" s="21"/>
      <c r="G39" s="21"/>
      <c r="H39" s="96"/>
      <c r="I39" s="96"/>
      <c r="J39" s="96"/>
      <c r="K39" s="97" t="e">
        <f>VLOOKUP(H39,Letnice!$D$2:$E$12,2,0)+VLOOKUP(I39,Letnice!$D$2:$E$12,2,0)+VLOOKUP(J39,Letnice!$D$2:$E$12,2,0)</f>
        <v>#N/A</v>
      </c>
      <c r="L39" s="105" t="e">
        <f>VLOOKUP(K39,Letnice!$D$16:$E$28,2,0)</f>
        <v>#N/A</v>
      </c>
      <c r="M39" s="25"/>
      <c r="N39" s="78"/>
      <c r="O39" s="24"/>
      <c r="P39" s="11"/>
      <c r="Q39" s="25"/>
      <c r="R39" s="78">
        <v>0</v>
      </c>
      <c r="S39" s="129"/>
      <c r="T39" s="130"/>
      <c r="U39" s="131"/>
      <c r="V39" s="129"/>
      <c r="W39" s="130"/>
      <c r="X39" s="131"/>
      <c r="Y39" s="74">
        <f t="shared" si="15"/>
        <v>0</v>
      </c>
      <c r="Z39" s="75">
        <f t="shared" si="16"/>
        <v>0</v>
      </c>
      <c r="AA39" s="24"/>
      <c r="AB39" s="11"/>
      <c r="AC39" s="129"/>
      <c r="AD39" s="130"/>
      <c r="AE39" s="131"/>
      <c r="AF39" s="129"/>
      <c r="AG39" s="130"/>
      <c r="AH39" s="131"/>
      <c r="AI39" s="74">
        <f t="shared" si="17"/>
        <v>0</v>
      </c>
      <c r="AJ39" s="75">
        <f t="shared" si="18"/>
        <v>0</v>
      </c>
      <c r="AK39" s="24"/>
      <c r="AL39" s="11"/>
      <c r="AM39" s="129"/>
      <c r="AN39" s="130"/>
      <c r="AO39" s="131"/>
      <c r="AP39" s="129"/>
      <c r="AQ39" s="130"/>
      <c r="AR39" s="131"/>
      <c r="AS39" s="74">
        <f t="shared" si="19"/>
        <v>0</v>
      </c>
      <c r="AT39" s="75">
        <f t="shared" si="20"/>
        <v>0</v>
      </c>
      <c r="AV39" s="11"/>
      <c r="AW39" s="129"/>
      <c r="AX39" s="130"/>
      <c r="AY39" s="131"/>
      <c r="AZ39" s="129"/>
      <c r="BA39" s="130"/>
      <c r="BB39" s="131"/>
      <c r="BC39" s="74">
        <f t="shared" si="21"/>
        <v>0</v>
      </c>
      <c r="BD39" s="75">
        <f t="shared" si="22"/>
        <v>0</v>
      </c>
      <c r="BE39" s="11"/>
      <c r="BF39" s="129"/>
      <c r="BG39" s="130"/>
      <c r="BH39" s="131"/>
      <c r="BI39" s="129"/>
      <c r="BJ39" s="130"/>
      <c r="BK39" s="131"/>
      <c r="BL39" s="74">
        <f t="shared" si="23"/>
        <v>0</v>
      </c>
      <c r="BM39" s="75">
        <f t="shared" si="24"/>
        <v>0</v>
      </c>
      <c r="BN39" s="24"/>
      <c r="BO39" s="11"/>
      <c r="BP39" s="25"/>
      <c r="BQ39" s="113"/>
      <c r="BR39" s="25">
        <f t="shared" si="25"/>
        <v>0</v>
      </c>
      <c r="BS39" s="35">
        <f t="shared" si="26"/>
        <v>0</v>
      </c>
      <c r="BT39" s="36">
        <f t="shared" si="27"/>
        <v>0</v>
      </c>
      <c r="BU39" s="36">
        <f t="shared" si="11"/>
        <v>0</v>
      </c>
      <c r="BV39" s="10" t="e">
        <f t="shared" si="28"/>
        <v>#N/A</v>
      </c>
    </row>
    <row r="40" spans="1:74" ht="12.75">
      <c r="A40" s="28">
        <v>32</v>
      </c>
      <c r="B40" s="31"/>
      <c r="C40" s="20"/>
      <c r="D40" s="19"/>
      <c r="E40" s="21"/>
      <c r="F40" s="21"/>
      <c r="G40" s="21"/>
      <c r="H40" s="96"/>
      <c r="I40" s="96"/>
      <c r="J40" s="96"/>
      <c r="K40" s="97" t="e">
        <f>VLOOKUP(H40,Letnice!$D$2:$E$12,2,0)+VLOOKUP(I40,Letnice!$D$2:$E$12,2,0)+VLOOKUP(J40,Letnice!$D$2:$E$12,2,0)</f>
        <v>#N/A</v>
      </c>
      <c r="L40" s="105" t="e">
        <f>VLOOKUP(K40,Letnice!$D$16:$E$28,2,0)</f>
        <v>#N/A</v>
      </c>
      <c r="M40" s="25"/>
      <c r="N40" s="78"/>
      <c r="O40" s="24"/>
      <c r="P40" s="11"/>
      <c r="Q40" s="25"/>
      <c r="R40" s="78">
        <v>0</v>
      </c>
      <c r="S40" s="129"/>
      <c r="T40" s="130"/>
      <c r="U40" s="131"/>
      <c r="V40" s="129"/>
      <c r="W40" s="130"/>
      <c r="X40" s="131"/>
      <c r="Y40" s="74">
        <f t="shared" si="15"/>
        <v>0</v>
      </c>
      <c r="Z40" s="75">
        <f t="shared" si="16"/>
        <v>0</v>
      </c>
      <c r="AA40" s="24"/>
      <c r="AB40" s="11"/>
      <c r="AC40" s="129"/>
      <c r="AD40" s="130"/>
      <c r="AE40" s="131"/>
      <c r="AF40" s="129"/>
      <c r="AG40" s="130"/>
      <c r="AH40" s="131"/>
      <c r="AI40" s="74">
        <f t="shared" si="17"/>
        <v>0</v>
      </c>
      <c r="AJ40" s="75">
        <f t="shared" si="18"/>
        <v>0</v>
      </c>
      <c r="AK40" s="24"/>
      <c r="AL40" s="11"/>
      <c r="AM40" s="129"/>
      <c r="AN40" s="130"/>
      <c r="AO40" s="131"/>
      <c r="AP40" s="129"/>
      <c r="AQ40" s="130"/>
      <c r="AR40" s="131"/>
      <c r="AS40" s="74">
        <f t="shared" si="19"/>
        <v>0</v>
      </c>
      <c r="AT40" s="75">
        <f t="shared" si="20"/>
        <v>0</v>
      </c>
      <c r="AV40" s="11"/>
      <c r="AW40" s="129"/>
      <c r="AX40" s="130"/>
      <c r="AY40" s="131"/>
      <c r="AZ40" s="129"/>
      <c r="BA40" s="130"/>
      <c r="BB40" s="131"/>
      <c r="BC40" s="74">
        <f t="shared" si="21"/>
        <v>0</v>
      </c>
      <c r="BD40" s="75">
        <f t="shared" si="22"/>
        <v>0</v>
      </c>
      <c r="BE40" s="11"/>
      <c r="BF40" s="129"/>
      <c r="BG40" s="130"/>
      <c r="BH40" s="131"/>
      <c r="BI40" s="129"/>
      <c r="BJ40" s="130"/>
      <c r="BK40" s="131"/>
      <c r="BL40" s="74">
        <f t="shared" si="23"/>
        <v>0</v>
      </c>
      <c r="BM40" s="75">
        <f t="shared" si="24"/>
        <v>0</v>
      </c>
      <c r="BN40" s="24"/>
      <c r="BO40" s="11"/>
      <c r="BP40" s="25"/>
      <c r="BQ40" s="113"/>
      <c r="BR40" s="25">
        <f t="shared" si="25"/>
        <v>0</v>
      </c>
      <c r="BS40" s="35">
        <f t="shared" si="26"/>
        <v>0</v>
      </c>
      <c r="BT40" s="36">
        <f t="shared" si="27"/>
        <v>0</v>
      </c>
      <c r="BU40" s="36">
        <f t="shared" si="11"/>
        <v>0</v>
      </c>
      <c r="BV40" s="10" t="e">
        <f t="shared" si="28"/>
        <v>#N/A</v>
      </c>
    </row>
    <row r="41" spans="1:74" ht="12.75">
      <c r="A41" s="28">
        <v>33</v>
      </c>
      <c r="B41" s="31"/>
      <c r="C41" s="20"/>
      <c r="D41" s="19"/>
      <c r="E41" s="21"/>
      <c r="F41" s="21"/>
      <c r="G41" s="21"/>
      <c r="H41" s="96"/>
      <c r="I41" s="96"/>
      <c r="J41" s="96"/>
      <c r="K41" s="97" t="e">
        <f>VLOOKUP(H41,Letnice!$D$2:$E$12,2,0)+VLOOKUP(I41,Letnice!$D$2:$E$12,2,0)+VLOOKUP(J41,Letnice!$D$2:$E$12,2,0)</f>
        <v>#N/A</v>
      </c>
      <c r="L41" s="105" t="e">
        <f>VLOOKUP(K41,Letnice!$D$16:$E$28,2,0)</f>
        <v>#N/A</v>
      </c>
      <c r="M41" s="25"/>
      <c r="N41" s="78"/>
      <c r="O41" s="24"/>
      <c r="P41" s="11"/>
      <c r="Q41" s="25"/>
      <c r="R41" s="78">
        <v>0</v>
      </c>
      <c r="S41" s="129"/>
      <c r="T41" s="130"/>
      <c r="U41" s="131"/>
      <c r="V41" s="129"/>
      <c r="W41" s="130"/>
      <c r="X41" s="131"/>
      <c r="Y41" s="74">
        <f t="shared" si="15"/>
        <v>0</v>
      </c>
      <c r="Z41" s="75">
        <f t="shared" si="16"/>
        <v>0</v>
      </c>
      <c r="AA41" s="24"/>
      <c r="AB41" s="11"/>
      <c r="AC41" s="129"/>
      <c r="AD41" s="130"/>
      <c r="AE41" s="131"/>
      <c r="AF41" s="129"/>
      <c r="AG41" s="130"/>
      <c r="AH41" s="131"/>
      <c r="AI41" s="74">
        <f t="shared" si="17"/>
        <v>0</v>
      </c>
      <c r="AJ41" s="75">
        <f t="shared" si="18"/>
        <v>0</v>
      </c>
      <c r="AK41" s="24"/>
      <c r="AL41" s="11"/>
      <c r="AM41" s="129"/>
      <c r="AN41" s="130"/>
      <c r="AO41" s="131"/>
      <c r="AP41" s="129"/>
      <c r="AQ41" s="130"/>
      <c r="AR41" s="131"/>
      <c r="AS41" s="74">
        <f t="shared" si="19"/>
        <v>0</v>
      </c>
      <c r="AT41" s="75">
        <f t="shared" si="20"/>
        <v>0</v>
      </c>
      <c r="AV41" s="11"/>
      <c r="AW41" s="129"/>
      <c r="AX41" s="130"/>
      <c r="AY41" s="131"/>
      <c r="AZ41" s="129"/>
      <c r="BA41" s="130"/>
      <c r="BB41" s="131"/>
      <c r="BC41" s="74">
        <f t="shared" si="21"/>
        <v>0</v>
      </c>
      <c r="BD41" s="75">
        <f t="shared" si="22"/>
        <v>0</v>
      </c>
      <c r="BE41" s="11"/>
      <c r="BF41" s="129"/>
      <c r="BG41" s="130"/>
      <c r="BH41" s="131"/>
      <c r="BI41" s="129"/>
      <c r="BJ41" s="130"/>
      <c r="BK41" s="131"/>
      <c r="BL41" s="74">
        <f t="shared" si="23"/>
        <v>0</v>
      </c>
      <c r="BM41" s="75">
        <f t="shared" si="24"/>
        <v>0</v>
      </c>
      <c r="BN41" s="24"/>
      <c r="BO41" s="11"/>
      <c r="BP41" s="25"/>
      <c r="BQ41" s="113"/>
      <c r="BR41" s="25">
        <f t="shared" si="25"/>
        <v>0</v>
      </c>
      <c r="BS41" s="35">
        <f t="shared" si="26"/>
        <v>0</v>
      </c>
      <c r="BT41" s="36">
        <f t="shared" si="27"/>
        <v>0</v>
      </c>
      <c r="BU41" s="36">
        <f t="shared" si="11"/>
        <v>0</v>
      </c>
      <c r="BV41" s="10" t="e">
        <f t="shared" si="28"/>
        <v>#N/A</v>
      </c>
    </row>
    <row r="42" spans="1:74" ht="12.75">
      <c r="A42" s="28">
        <v>34</v>
      </c>
      <c r="B42" s="31"/>
      <c r="C42" s="20"/>
      <c r="D42" s="19"/>
      <c r="E42" s="21"/>
      <c r="F42" s="21"/>
      <c r="G42" s="21"/>
      <c r="H42" s="96"/>
      <c r="I42" s="96"/>
      <c r="J42" s="96"/>
      <c r="K42" s="97" t="e">
        <f>VLOOKUP(H42,Letnice!$D$2:$E$12,2,0)+VLOOKUP(I42,Letnice!$D$2:$E$12,2,0)+VLOOKUP(J42,Letnice!$D$2:$E$12,2,0)</f>
        <v>#N/A</v>
      </c>
      <c r="L42" s="105" t="e">
        <f>VLOOKUP(K42,Letnice!$D$16:$E$28,2,0)</f>
        <v>#N/A</v>
      </c>
      <c r="M42" s="25"/>
      <c r="N42" s="78"/>
      <c r="O42" s="24"/>
      <c r="P42" s="11"/>
      <c r="Q42" s="25"/>
      <c r="R42" s="78">
        <v>0</v>
      </c>
      <c r="S42" s="129"/>
      <c r="T42" s="130"/>
      <c r="U42" s="131"/>
      <c r="V42" s="129"/>
      <c r="W42" s="130"/>
      <c r="X42" s="131"/>
      <c r="Y42" s="74">
        <f t="shared" si="15"/>
        <v>0</v>
      </c>
      <c r="Z42" s="75">
        <f>MOD((V42*3600+W42*60+X42)-(S42*3600+T42*60+U42),60)</f>
        <v>0</v>
      </c>
      <c r="AA42" s="24"/>
      <c r="AB42" s="11"/>
      <c r="AC42" s="129"/>
      <c r="AD42" s="130"/>
      <c r="AE42" s="131"/>
      <c r="AF42" s="129"/>
      <c r="AG42" s="130"/>
      <c r="AH42" s="131"/>
      <c r="AI42" s="74">
        <f t="shared" si="17"/>
        <v>0</v>
      </c>
      <c r="AJ42" s="75">
        <f t="shared" si="18"/>
        <v>0</v>
      </c>
      <c r="AK42" s="24"/>
      <c r="AL42" s="11"/>
      <c r="AM42" s="129"/>
      <c r="AN42" s="130"/>
      <c r="AO42" s="131"/>
      <c r="AP42" s="129"/>
      <c r="AQ42" s="130"/>
      <c r="AR42" s="131"/>
      <c r="AS42" s="74">
        <f t="shared" si="19"/>
        <v>0</v>
      </c>
      <c r="AT42" s="75">
        <f t="shared" si="20"/>
        <v>0</v>
      </c>
      <c r="AV42" s="11"/>
      <c r="AW42" s="129"/>
      <c r="AX42" s="130"/>
      <c r="AY42" s="131"/>
      <c r="AZ42" s="129"/>
      <c r="BA42" s="130"/>
      <c r="BB42" s="131"/>
      <c r="BC42" s="74">
        <f t="shared" si="21"/>
        <v>0</v>
      </c>
      <c r="BD42" s="75">
        <f t="shared" si="22"/>
        <v>0</v>
      </c>
      <c r="BE42" s="11"/>
      <c r="BF42" s="129"/>
      <c r="BG42" s="130"/>
      <c r="BH42" s="131"/>
      <c r="BI42" s="129"/>
      <c r="BJ42" s="130"/>
      <c r="BK42" s="131"/>
      <c r="BL42" s="74">
        <f t="shared" si="23"/>
        <v>0</v>
      </c>
      <c r="BM42" s="75">
        <f t="shared" si="24"/>
        <v>0</v>
      </c>
      <c r="BN42" s="24"/>
      <c r="BO42" s="11"/>
      <c r="BP42" s="25"/>
      <c r="BQ42" s="113"/>
      <c r="BR42" s="25">
        <f t="shared" si="25"/>
        <v>0</v>
      </c>
      <c r="BS42" s="35">
        <f t="shared" si="26"/>
        <v>0</v>
      </c>
      <c r="BT42" s="36">
        <f t="shared" si="27"/>
        <v>0</v>
      </c>
      <c r="BU42" s="36">
        <f t="shared" si="11"/>
        <v>0</v>
      </c>
      <c r="BV42" s="10" t="e">
        <f t="shared" si="28"/>
        <v>#N/A</v>
      </c>
    </row>
    <row r="43" spans="8:72" ht="12.75">
      <c r="H43" s="99"/>
      <c r="I43" s="99"/>
      <c r="J43" s="99"/>
      <c r="K43" s="99"/>
      <c r="L43" s="37"/>
      <c r="M43"/>
      <c r="N43" s="68"/>
      <c r="O43" s="37"/>
      <c r="P43" s="37"/>
      <c r="Q43" s="37"/>
      <c r="R43" s="68"/>
      <c r="S43" s="68"/>
      <c r="T43" s="68"/>
      <c r="U43" s="68"/>
      <c r="V43" s="68"/>
      <c r="W43" s="68"/>
      <c r="X43" s="68"/>
      <c r="Y43" s="68"/>
      <c r="Z43" s="68"/>
      <c r="AI43" s="68"/>
      <c r="AJ43" s="68"/>
      <c r="AK43"/>
      <c r="AS43" s="68"/>
      <c r="AT43" s="68"/>
      <c r="BC43" s="68"/>
      <c r="BD43" s="68"/>
      <c r="BL43" s="68"/>
      <c r="BM43" s="68"/>
      <c r="BN43" s="68"/>
      <c r="BP43"/>
      <c r="BQ43" s="64"/>
      <c r="BR43"/>
      <c r="BS43"/>
      <c r="BT43"/>
    </row>
    <row r="44" spans="1:80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O44" s="37"/>
      <c r="P44" s="37"/>
      <c r="Q44" s="68" t="str">
        <f>Osnovni_podatki!A11</f>
        <v>Predsednik B komisije:</v>
      </c>
      <c r="R44" s="68"/>
      <c r="S44" s="68"/>
      <c r="T44" s="68"/>
      <c r="U44" s="68"/>
      <c r="V44" s="68"/>
      <c r="W44" s="68"/>
      <c r="X44" s="68"/>
      <c r="Y44" s="68"/>
      <c r="Z44" s="68"/>
      <c r="AA44" s="37"/>
      <c r="AB44" s="37"/>
      <c r="AC44" s="37"/>
      <c r="AD44" s="37"/>
      <c r="AE44" s="37"/>
      <c r="AF44" s="37"/>
      <c r="AG44" s="37"/>
      <c r="AH44" s="37"/>
      <c r="AI44" s="68"/>
      <c r="AJ44" s="68"/>
      <c r="AK44" s="37"/>
      <c r="AL44" s="68"/>
      <c r="AM44" s="68"/>
      <c r="AN44" s="68"/>
      <c r="AO44" s="68"/>
      <c r="AP44" s="68"/>
      <c r="AQ44" s="68"/>
      <c r="AR44" s="68"/>
      <c r="AS44" s="68"/>
      <c r="AT44" s="37"/>
      <c r="AU44" s="64"/>
      <c r="AV44" s="64"/>
      <c r="AW44" s="64"/>
      <c r="AX44" s="64"/>
      <c r="AY44" s="64"/>
      <c r="AZ44" s="64"/>
      <c r="BA44" s="64"/>
      <c r="BB44" s="64"/>
      <c r="BC44" s="37"/>
      <c r="BD44" s="37"/>
      <c r="BE44" s="37"/>
      <c r="BF44" s="37"/>
      <c r="BG44" s="37"/>
      <c r="BH44" s="37"/>
      <c r="BI44" s="37"/>
      <c r="BJ44" s="37"/>
      <c r="BK44" s="37"/>
      <c r="BL44" s="112"/>
      <c r="BM44" s="104"/>
      <c r="BN44" s="104"/>
      <c r="BO44" s="57"/>
      <c r="BP44" s="109"/>
      <c r="BQ44" s="64"/>
      <c r="BR44" s="68"/>
      <c r="BS44" s="37"/>
      <c r="BT44" s="37"/>
      <c r="BU44" s="37"/>
      <c r="BV44" s="112" t="str">
        <f>Osnovni_podatki!A12</f>
        <v>Vodja tekmovanja:</v>
      </c>
      <c r="BW44" s="37"/>
      <c r="BX44" s="37"/>
      <c r="BY44" s="37"/>
      <c r="BZ44" s="37"/>
      <c r="CA44" s="37"/>
      <c r="CB44" s="37"/>
    </row>
    <row r="45" spans="1:80" ht="12.75">
      <c r="A45" s="37" t="str">
        <f>Osnovni_podatki!B10</f>
        <v>Ivo Črnilec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O45" s="37"/>
      <c r="P45" s="37"/>
      <c r="Q45" s="68" t="str">
        <f>Osnovni_podatki!B11</f>
        <v>Grega Meglič</v>
      </c>
      <c r="R45" s="68"/>
      <c r="S45" s="68"/>
      <c r="T45" s="68"/>
      <c r="U45" s="68"/>
      <c r="V45" s="68"/>
      <c r="W45" s="68"/>
      <c r="X45" s="68"/>
      <c r="Y45" s="68"/>
      <c r="Z45" s="68"/>
      <c r="AA45" s="37"/>
      <c r="AB45" s="37"/>
      <c r="AC45" s="37"/>
      <c r="AD45" s="37"/>
      <c r="AE45" s="37"/>
      <c r="AF45" s="37"/>
      <c r="AG45" s="37"/>
      <c r="AH45" s="37"/>
      <c r="AI45" s="68"/>
      <c r="AJ45" s="68"/>
      <c r="AK45" s="37"/>
      <c r="AL45" s="68"/>
      <c r="AM45" s="68"/>
      <c r="AN45" s="68"/>
      <c r="AO45" s="68"/>
      <c r="AP45" s="68"/>
      <c r="AQ45" s="68"/>
      <c r="AR45" s="68"/>
      <c r="AS45" s="68"/>
      <c r="AT45" s="37"/>
      <c r="AU45" s="64"/>
      <c r="AV45" s="64"/>
      <c r="AW45" s="64"/>
      <c r="AX45" s="64"/>
      <c r="AY45" s="64"/>
      <c r="AZ45" s="64"/>
      <c r="BA45" s="64"/>
      <c r="BB45" s="64"/>
      <c r="BC45" s="37"/>
      <c r="BD45" s="37"/>
      <c r="BE45" s="37"/>
      <c r="BF45" s="37"/>
      <c r="BG45" s="37"/>
      <c r="BH45" s="37"/>
      <c r="BI45" s="37"/>
      <c r="BJ45" s="37"/>
      <c r="BK45" s="37"/>
      <c r="BL45" s="112"/>
      <c r="BM45" s="104"/>
      <c r="BN45" s="104"/>
      <c r="BO45" s="57"/>
      <c r="BP45" s="109"/>
      <c r="BQ45" s="64"/>
      <c r="BR45" s="68"/>
      <c r="BS45" s="37"/>
      <c r="BT45" s="37"/>
      <c r="BU45" s="37"/>
      <c r="BV45" s="112" t="str">
        <f>Osnovni_podatki!B12</f>
        <v>Manca ahačič</v>
      </c>
      <c r="BW45" s="37"/>
      <c r="BX45" s="37"/>
      <c r="BY45" s="37"/>
      <c r="BZ45" s="37"/>
      <c r="CA45" s="37"/>
      <c r="CB45" s="37"/>
    </row>
    <row r="46" spans="8:72" ht="12.75">
      <c r="H46" s="99"/>
      <c r="I46" s="99"/>
      <c r="J46" s="99"/>
      <c r="K46" s="99"/>
      <c r="L46" s="37"/>
      <c r="M46"/>
      <c r="N46" s="68"/>
      <c r="O46" s="37"/>
      <c r="P46" s="37"/>
      <c r="Q46" s="37"/>
      <c r="R46" s="68"/>
      <c r="S46" s="68"/>
      <c r="T46" s="68"/>
      <c r="U46" s="68"/>
      <c r="V46" s="68"/>
      <c r="W46" s="68"/>
      <c r="X46" s="68"/>
      <c r="Y46" s="68"/>
      <c r="Z46" s="68"/>
      <c r="AI46" s="68"/>
      <c r="AJ46" s="68"/>
      <c r="AK46"/>
      <c r="AS46" s="68"/>
      <c r="AT46" s="68"/>
      <c r="BC46" s="68"/>
      <c r="BD46" s="68"/>
      <c r="BL46" s="68"/>
      <c r="BM46" s="68"/>
      <c r="BN46" s="68"/>
      <c r="BP46"/>
      <c r="BQ46" s="64"/>
      <c r="BR46"/>
      <c r="BS46"/>
      <c r="BT46"/>
    </row>
    <row r="47" spans="12:72" ht="12.75">
      <c r="L47" s="37"/>
      <c r="M47"/>
      <c r="N47" s="68"/>
      <c r="O47" s="37"/>
      <c r="P47" s="37"/>
      <c r="Q47" s="37"/>
      <c r="R47" s="68"/>
      <c r="S47" s="68"/>
      <c r="T47" s="68"/>
      <c r="U47" s="68"/>
      <c r="V47" s="68"/>
      <c r="W47" s="68"/>
      <c r="X47" s="68"/>
      <c r="Y47" s="68"/>
      <c r="Z47" s="68"/>
      <c r="AI47" s="68"/>
      <c r="AJ47" s="68"/>
      <c r="AK47"/>
      <c r="AS47" s="68"/>
      <c r="AT47" s="68"/>
      <c r="BC47" s="68"/>
      <c r="BD47" s="68"/>
      <c r="BL47" s="68"/>
      <c r="BM47" s="68"/>
      <c r="BN47" s="68"/>
      <c r="BP47"/>
      <c r="BQ47" s="64"/>
      <c r="BR47"/>
      <c r="BS47"/>
      <c r="BT47"/>
    </row>
    <row r="48" spans="12:72" ht="12.75">
      <c r="L48" s="37"/>
      <c r="M48"/>
      <c r="N48" s="68"/>
      <c r="O48" s="37"/>
      <c r="P48" s="37"/>
      <c r="Q48" s="37"/>
      <c r="R48" s="68"/>
      <c r="S48" s="68"/>
      <c r="T48" s="68"/>
      <c r="U48" s="68"/>
      <c r="V48" s="68"/>
      <c r="W48" s="68"/>
      <c r="X48" s="68"/>
      <c r="Y48" s="68"/>
      <c r="Z48" s="68"/>
      <c r="AI48" s="68"/>
      <c r="AJ48" s="68"/>
      <c r="AK48"/>
      <c r="AS48" s="68"/>
      <c r="AT48" s="68"/>
      <c r="BC48" s="68"/>
      <c r="BD48" s="68"/>
      <c r="BL48" s="68"/>
      <c r="BM48" s="68"/>
      <c r="BN48" s="68"/>
      <c r="BP48"/>
      <c r="BQ48" s="64"/>
      <c r="BR48"/>
      <c r="BS48"/>
      <c r="BT48"/>
    </row>
    <row r="49" spans="12:72" ht="12.75">
      <c r="L49" s="37"/>
      <c r="M49"/>
      <c r="N49" s="68"/>
      <c r="O49" s="37"/>
      <c r="P49" s="37"/>
      <c r="Q49" s="37"/>
      <c r="R49" s="68"/>
      <c r="S49" s="68"/>
      <c r="T49" s="68"/>
      <c r="U49" s="68"/>
      <c r="V49" s="68"/>
      <c r="W49" s="68"/>
      <c r="X49" s="68"/>
      <c r="Y49" s="68"/>
      <c r="Z49" s="68"/>
      <c r="AI49" s="68"/>
      <c r="AJ49" s="68"/>
      <c r="AK49"/>
      <c r="AS49" s="68"/>
      <c r="AT49" s="68"/>
      <c r="BC49" s="68"/>
      <c r="BD49" s="68"/>
      <c r="BL49" s="68"/>
      <c r="BM49" s="68"/>
      <c r="BN49" s="68"/>
      <c r="BP49"/>
      <c r="BQ49" s="64"/>
      <c r="BR49"/>
      <c r="BS49"/>
      <c r="BT49"/>
    </row>
    <row r="50" spans="12:69" ht="12.75">
      <c r="L50" s="37"/>
      <c r="N50" s="68"/>
      <c r="O50" s="37"/>
      <c r="P50" s="37"/>
      <c r="Q50" s="37"/>
      <c r="R50" s="68"/>
      <c r="S50" s="68"/>
      <c r="T50" s="68"/>
      <c r="U50" s="68"/>
      <c r="V50" s="68"/>
      <c r="W50" s="68"/>
      <c r="X50" s="68"/>
      <c r="Y50" s="68"/>
      <c r="Z50" s="68"/>
      <c r="AI50" s="68"/>
      <c r="AJ50" s="68"/>
      <c r="AS50" s="68"/>
      <c r="AT50" s="68"/>
      <c r="BC50" s="68"/>
      <c r="BD50" s="68"/>
      <c r="BL50" s="68"/>
      <c r="BM50" s="68"/>
      <c r="BN50" s="68"/>
      <c r="BQ50" s="64"/>
    </row>
    <row r="51" spans="12:69" ht="12.75">
      <c r="L51" s="37"/>
      <c r="N51" s="68"/>
      <c r="O51" s="37"/>
      <c r="P51" s="37"/>
      <c r="Q51" s="37"/>
      <c r="R51" s="68"/>
      <c r="S51" s="68"/>
      <c r="T51" s="68"/>
      <c r="U51" s="68"/>
      <c r="V51" s="68"/>
      <c r="W51" s="68"/>
      <c r="X51" s="68"/>
      <c r="Y51" s="68"/>
      <c r="Z51" s="68"/>
      <c r="AI51" s="68"/>
      <c r="AJ51" s="68"/>
      <c r="AS51" s="68"/>
      <c r="AT51" s="68"/>
      <c r="BC51" s="68"/>
      <c r="BD51" s="68"/>
      <c r="BL51" s="68"/>
      <c r="BM51" s="68"/>
      <c r="BN51" s="68"/>
      <c r="BQ51" s="64"/>
    </row>
    <row r="52" spans="12:69" ht="12.75">
      <c r="L52" s="37"/>
      <c r="N52" s="68"/>
      <c r="O52" s="37"/>
      <c r="P52" s="37"/>
      <c r="Q52" s="37"/>
      <c r="R52" s="68"/>
      <c r="S52" s="68"/>
      <c r="T52" s="68"/>
      <c r="U52" s="68"/>
      <c r="V52" s="68"/>
      <c r="W52" s="68"/>
      <c r="X52" s="68"/>
      <c r="Y52" s="68"/>
      <c r="Z52" s="68"/>
      <c r="AI52" s="68"/>
      <c r="AJ52" s="68"/>
      <c r="AS52" s="68"/>
      <c r="AT52" s="68"/>
      <c r="BC52" s="68"/>
      <c r="BD52" s="68"/>
      <c r="BL52" s="68"/>
      <c r="BM52" s="68"/>
      <c r="BN52" s="68"/>
      <c r="BQ52" s="64"/>
    </row>
    <row r="53" spans="12:69" ht="12.75">
      <c r="L53" s="37"/>
      <c r="N53" s="68"/>
      <c r="O53" s="37"/>
      <c r="P53" s="37"/>
      <c r="Q53" s="37"/>
      <c r="R53" s="68"/>
      <c r="S53" s="68"/>
      <c r="T53" s="68"/>
      <c r="U53" s="68"/>
      <c r="V53" s="68"/>
      <c r="W53" s="68"/>
      <c r="X53" s="68"/>
      <c r="Y53" s="68"/>
      <c r="Z53" s="68"/>
      <c r="AI53" s="68"/>
      <c r="AJ53" s="68"/>
      <c r="AS53" s="68"/>
      <c r="AT53" s="68"/>
      <c r="BC53" s="68"/>
      <c r="BD53" s="68"/>
      <c r="BL53" s="68"/>
      <c r="BM53" s="68"/>
      <c r="BN53" s="68"/>
      <c r="BQ53" s="64"/>
    </row>
    <row r="54" spans="12:69" ht="12.75">
      <c r="L54" s="37"/>
      <c r="N54" s="68"/>
      <c r="O54" s="37"/>
      <c r="P54" s="37"/>
      <c r="Q54" s="37"/>
      <c r="R54" s="68"/>
      <c r="S54" s="68"/>
      <c r="T54" s="68"/>
      <c r="U54" s="68"/>
      <c r="V54" s="68"/>
      <c r="W54" s="68"/>
      <c r="X54" s="68"/>
      <c r="Y54" s="68"/>
      <c r="Z54" s="68"/>
      <c r="AI54" s="68"/>
      <c r="AJ54" s="68"/>
      <c r="AS54" s="68"/>
      <c r="AT54" s="68"/>
      <c r="BC54" s="68"/>
      <c r="BD54" s="68"/>
      <c r="BL54" s="68"/>
      <c r="BM54" s="68"/>
      <c r="BN54" s="68"/>
      <c r="BQ54" s="64"/>
    </row>
    <row r="55" spans="12:69" ht="12.75">
      <c r="L55" s="37"/>
      <c r="N55" s="68"/>
      <c r="O55" s="37"/>
      <c r="P55" s="37"/>
      <c r="Q55" s="37"/>
      <c r="R55" s="68"/>
      <c r="S55" s="68"/>
      <c r="T55" s="68"/>
      <c r="U55" s="68"/>
      <c r="V55" s="68"/>
      <c r="W55" s="68"/>
      <c r="X55" s="68"/>
      <c r="Y55" s="68"/>
      <c r="Z55" s="68"/>
      <c r="AI55" s="68"/>
      <c r="AJ55" s="68"/>
      <c r="AS55" s="68"/>
      <c r="AT55" s="68"/>
      <c r="BC55" s="68"/>
      <c r="BD55" s="68"/>
      <c r="BL55" s="68"/>
      <c r="BM55" s="68"/>
      <c r="BN55" s="68"/>
      <c r="BQ55" s="64"/>
    </row>
    <row r="56" spans="12:69" ht="12.75">
      <c r="L56" s="37"/>
      <c r="N56" s="68"/>
      <c r="O56" s="37"/>
      <c r="P56" s="37"/>
      <c r="Q56" s="37"/>
      <c r="R56" s="68"/>
      <c r="S56" s="68"/>
      <c r="T56" s="68"/>
      <c r="U56" s="68"/>
      <c r="V56" s="68"/>
      <c r="W56" s="68"/>
      <c r="X56" s="68"/>
      <c r="Y56" s="68"/>
      <c r="Z56" s="68"/>
      <c r="AI56" s="68"/>
      <c r="AJ56" s="68"/>
      <c r="AS56" s="68"/>
      <c r="AT56" s="68"/>
      <c r="BC56" s="68"/>
      <c r="BD56" s="68"/>
      <c r="BL56" s="68"/>
      <c r="BM56" s="68"/>
      <c r="BN56" s="68"/>
      <c r="BQ56" s="64"/>
    </row>
    <row r="57" spans="12:69" ht="12.75">
      <c r="L57" s="37"/>
      <c r="N57" s="68"/>
      <c r="O57" s="37"/>
      <c r="P57" s="37"/>
      <c r="Q57" s="37"/>
      <c r="R57" s="68"/>
      <c r="S57" s="68"/>
      <c r="T57" s="68"/>
      <c r="U57" s="68"/>
      <c r="V57" s="68"/>
      <c r="W57" s="68"/>
      <c r="X57" s="68"/>
      <c r="Y57" s="68"/>
      <c r="Z57" s="68"/>
      <c r="AI57" s="68"/>
      <c r="AJ57" s="68"/>
      <c r="AS57" s="68"/>
      <c r="AT57" s="68"/>
      <c r="BC57" s="68"/>
      <c r="BD57" s="68"/>
      <c r="BL57" s="68"/>
      <c r="BM57" s="68"/>
      <c r="BN57" s="68"/>
      <c r="BQ57" s="64"/>
    </row>
    <row r="58" spans="12:69" ht="12.75">
      <c r="L58" s="37"/>
      <c r="N58" s="68"/>
      <c r="O58" s="37"/>
      <c r="P58" s="37"/>
      <c r="Q58" s="37"/>
      <c r="R58" s="68"/>
      <c r="S58" s="68"/>
      <c r="T58" s="68"/>
      <c r="U58" s="68"/>
      <c r="V58" s="68"/>
      <c r="W58" s="68"/>
      <c r="X58" s="68"/>
      <c r="Y58" s="68"/>
      <c r="Z58" s="68"/>
      <c r="AI58" s="68"/>
      <c r="AJ58" s="68"/>
      <c r="AS58" s="68"/>
      <c r="AT58" s="68"/>
      <c r="BC58" s="68"/>
      <c r="BD58" s="68"/>
      <c r="BL58" s="68"/>
      <c r="BM58" s="68"/>
      <c r="BN58" s="68"/>
      <c r="BQ58" s="64"/>
    </row>
    <row r="59" spans="12:69" ht="12.75">
      <c r="L59" s="37"/>
      <c r="N59" s="68"/>
      <c r="O59" s="37"/>
      <c r="P59" s="37"/>
      <c r="Q59" s="37"/>
      <c r="R59" s="68"/>
      <c r="S59" s="68"/>
      <c r="T59" s="68"/>
      <c r="U59" s="68"/>
      <c r="V59" s="68"/>
      <c r="W59" s="68"/>
      <c r="X59" s="68"/>
      <c r="Y59" s="68"/>
      <c r="Z59" s="68"/>
      <c r="AI59" s="68"/>
      <c r="AJ59" s="68"/>
      <c r="AS59" s="68"/>
      <c r="AT59" s="68"/>
      <c r="BC59" s="68"/>
      <c r="BD59" s="68"/>
      <c r="BL59" s="68"/>
      <c r="BM59" s="68"/>
      <c r="BN59" s="68"/>
      <c r="BQ59" s="64"/>
    </row>
    <row r="60" spans="12:69" ht="12.75">
      <c r="L60" s="37"/>
      <c r="N60" s="68"/>
      <c r="O60" s="37"/>
      <c r="P60" s="37"/>
      <c r="Q60" s="37"/>
      <c r="R60" s="68"/>
      <c r="S60" s="68"/>
      <c r="T60" s="68"/>
      <c r="U60" s="68"/>
      <c r="V60" s="68"/>
      <c r="W60" s="68"/>
      <c r="X60" s="68"/>
      <c r="Y60" s="68"/>
      <c r="Z60" s="68"/>
      <c r="AI60" s="68"/>
      <c r="AJ60" s="68"/>
      <c r="AS60" s="68"/>
      <c r="AT60" s="68"/>
      <c r="BC60" s="68"/>
      <c r="BD60" s="68"/>
      <c r="BL60" s="68"/>
      <c r="BM60" s="68"/>
      <c r="BN60" s="68"/>
      <c r="BQ60" s="64"/>
    </row>
    <row r="61" spans="12:69" ht="12.75">
      <c r="L61" s="37"/>
      <c r="N61" s="68"/>
      <c r="O61" s="37"/>
      <c r="P61" s="37"/>
      <c r="Q61" s="37"/>
      <c r="R61" s="68"/>
      <c r="S61" s="68"/>
      <c r="T61" s="68"/>
      <c r="U61" s="68"/>
      <c r="V61" s="68"/>
      <c r="W61" s="68"/>
      <c r="X61" s="68"/>
      <c r="Y61" s="68"/>
      <c r="Z61" s="68"/>
      <c r="AI61" s="68"/>
      <c r="AJ61" s="68"/>
      <c r="AS61" s="68"/>
      <c r="AT61" s="68"/>
      <c r="BC61" s="68"/>
      <c r="BD61" s="68"/>
      <c r="BL61" s="68"/>
      <c r="BM61" s="68"/>
      <c r="BN61" s="68"/>
      <c r="BQ61" s="64"/>
    </row>
    <row r="62" spans="12:69" ht="12.75">
      <c r="L62" s="37"/>
      <c r="N62" s="68"/>
      <c r="O62" s="37"/>
      <c r="P62" s="37"/>
      <c r="Q62" s="37"/>
      <c r="R62" s="68"/>
      <c r="S62" s="68"/>
      <c r="T62" s="68"/>
      <c r="U62" s="68"/>
      <c r="V62" s="68"/>
      <c r="W62" s="68"/>
      <c r="X62" s="68"/>
      <c r="Y62" s="68"/>
      <c r="Z62" s="68"/>
      <c r="AI62" s="68"/>
      <c r="AJ62" s="68"/>
      <c r="AS62" s="68"/>
      <c r="AT62" s="68"/>
      <c r="BC62" s="68"/>
      <c r="BD62" s="68"/>
      <c r="BL62" s="68"/>
      <c r="BM62" s="68"/>
      <c r="BN62" s="68"/>
      <c r="BQ62" s="64"/>
    </row>
    <row r="63" spans="12:69" ht="12.75">
      <c r="L63" s="37"/>
      <c r="N63" s="68"/>
      <c r="O63" s="37"/>
      <c r="P63" s="37"/>
      <c r="Q63" s="37"/>
      <c r="R63" s="68"/>
      <c r="S63" s="68"/>
      <c r="T63" s="68"/>
      <c r="U63" s="68"/>
      <c r="V63" s="68"/>
      <c r="W63" s="68"/>
      <c r="X63" s="68"/>
      <c r="Y63" s="68"/>
      <c r="Z63" s="68"/>
      <c r="AI63" s="68"/>
      <c r="AJ63" s="68"/>
      <c r="AS63" s="68"/>
      <c r="AT63" s="68"/>
      <c r="BC63" s="68"/>
      <c r="BD63" s="68"/>
      <c r="BL63" s="68"/>
      <c r="BM63" s="68"/>
      <c r="BN63" s="68"/>
      <c r="BQ63" s="64"/>
    </row>
    <row r="64" spans="12:69" ht="12.75">
      <c r="L64" s="37"/>
      <c r="N64" s="68"/>
      <c r="O64" s="37"/>
      <c r="P64" s="37"/>
      <c r="Q64" s="37"/>
      <c r="R64" s="68"/>
      <c r="S64" s="68"/>
      <c r="T64" s="68"/>
      <c r="U64" s="68"/>
      <c r="V64" s="68"/>
      <c r="W64" s="68"/>
      <c r="X64" s="68"/>
      <c r="Y64" s="68"/>
      <c r="Z64" s="68"/>
      <c r="AI64" s="68"/>
      <c r="AJ64" s="68"/>
      <c r="AS64" s="68"/>
      <c r="AT64" s="68"/>
      <c r="BC64" s="68"/>
      <c r="BD64" s="68"/>
      <c r="BL64" s="68"/>
      <c r="BM64" s="68"/>
      <c r="BN64" s="68"/>
      <c r="BQ64" s="64"/>
    </row>
  </sheetData>
  <sheetProtection selectLockedCells="1"/>
  <mergeCells count="37">
    <mergeCell ref="BL7:BM7"/>
    <mergeCell ref="A6:A8"/>
    <mergeCell ref="B6:B8"/>
    <mergeCell ref="C6:C8"/>
    <mergeCell ref="D6:D8"/>
    <mergeCell ref="E6:E8"/>
    <mergeCell ref="O7:P7"/>
    <mergeCell ref="K6:K8"/>
    <mergeCell ref="H6:J6"/>
    <mergeCell ref="H7:H8"/>
    <mergeCell ref="AS7:AT7"/>
    <mergeCell ref="BC7:BD7"/>
    <mergeCell ref="M6:M8"/>
    <mergeCell ref="AA6:AB6"/>
    <mergeCell ref="AA7:AB7"/>
    <mergeCell ref="N6:N8"/>
    <mergeCell ref="BC6:BE6"/>
    <mergeCell ref="AU6:AV6"/>
    <mergeCell ref="AU7:AV7"/>
    <mergeCell ref="AK6:AL6"/>
    <mergeCell ref="L6:L8"/>
    <mergeCell ref="F6:F8"/>
    <mergeCell ref="G6:G8"/>
    <mergeCell ref="AK7:AL7"/>
    <mergeCell ref="J7:J8"/>
    <mergeCell ref="O6:R6"/>
    <mergeCell ref="R7:R8"/>
    <mergeCell ref="Y7:Z7"/>
    <mergeCell ref="AI7:AJ7"/>
    <mergeCell ref="I7:I8"/>
    <mergeCell ref="BV6:BV8"/>
    <mergeCell ref="BP6:BP8"/>
    <mergeCell ref="BR6:BR8"/>
    <mergeCell ref="BS6:BS8"/>
    <mergeCell ref="BT6:BT8"/>
    <mergeCell ref="BU6:BU8"/>
    <mergeCell ref="BQ6:BQ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64"/>
  <sheetViews>
    <sheetView zoomScalePageLayoutView="0" workbookViewId="0" topLeftCell="A6">
      <selection activeCell="BF6" activeCellId="3" sqref="S1:X16384 AC1:AH16384 AM1:AR16384 BF1:BK16384"/>
    </sheetView>
  </sheetViews>
  <sheetFormatPr defaultColWidth="9.00390625" defaultRowHeight="12.75"/>
  <cols>
    <col min="1" max="1" width="4.25390625" style="0" customWidth="1"/>
    <col min="2" max="2" width="10.25390625" style="0" hidden="1" customWidth="1"/>
    <col min="3" max="3" width="5.00390625" style="0" customWidth="1"/>
    <col min="4" max="4" width="34.00390625" style="0" bestFit="1" customWidth="1"/>
    <col min="5" max="5" width="19.625" style="0" hidden="1" customWidth="1"/>
    <col min="6" max="6" width="20.75390625" style="0" hidden="1" customWidth="1"/>
    <col min="7" max="7" width="23.375" style="0" customWidth="1"/>
    <col min="8" max="11" width="5.375" style="100" customWidth="1"/>
    <col min="12" max="12" width="6.00390625" style="0" customWidth="1"/>
    <col min="13" max="13" width="8.75390625" style="13" customWidth="1"/>
    <col min="14" max="14" width="3.625" style="70" customWidth="1"/>
    <col min="15" max="15" width="7.25390625" style="0" customWidth="1"/>
    <col min="16" max="16" width="5.00390625" style="0" customWidth="1"/>
    <col min="17" max="17" width="10.00390625" style="0" customWidth="1"/>
    <col min="18" max="18" width="3.625" style="70" customWidth="1"/>
    <col min="19" max="24" width="3.625" style="70" hidden="1" customWidth="1"/>
    <col min="25" max="26" width="3.125" style="70" customWidth="1"/>
    <col min="27" max="27" width="7.25390625" style="0" customWidth="1"/>
    <col min="28" max="28" width="6.375" style="0" customWidth="1"/>
    <col min="29" max="34" width="3.00390625" style="0" hidden="1" customWidth="1"/>
    <col min="35" max="36" width="3.125" style="70" customWidth="1"/>
    <col min="37" max="37" width="6.625" style="2" hidden="1" customWidth="1"/>
    <col min="38" max="38" width="5.875" style="0" customWidth="1"/>
    <col min="39" max="44" width="3.00390625" style="0" hidden="1" customWidth="1"/>
    <col min="45" max="46" width="3.125" style="70" customWidth="1"/>
    <col min="47" max="47" width="6.375" style="0" hidden="1" customWidth="1"/>
    <col min="48" max="48" width="6.00390625" style="0" customWidth="1"/>
    <col min="49" max="54" width="3.00390625" style="0" hidden="1" customWidth="1"/>
    <col min="55" max="56" width="3.125" style="70" hidden="1" customWidth="1"/>
    <col min="57" max="57" width="6.375" style="0" hidden="1" customWidth="1"/>
    <col min="58" max="63" width="3.00390625" style="0" hidden="1" customWidth="1"/>
    <col min="64" max="65" width="3.125" style="70" customWidth="1"/>
    <col min="66" max="66" width="5.875" style="70" bestFit="1" customWidth="1"/>
    <col min="67" max="67" width="6.875" style="0" customWidth="1"/>
    <col min="68" max="68" width="9.625" style="13" customWidth="1"/>
    <col min="69" max="69" width="6.75390625" style="65" customWidth="1"/>
    <col min="70" max="71" width="8.75390625" style="13" customWidth="1"/>
    <col min="72" max="72" width="8.75390625" style="5" customWidth="1"/>
    <col min="73" max="73" width="9.25390625" style="0" customWidth="1"/>
    <col min="74" max="74" width="7.75390625" style="0" customWidth="1"/>
  </cols>
  <sheetData>
    <row r="1" spans="1:74" s="43" customFormat="1" ht="17.25" customHeight="1" hidden="1">
      <c r="A1" s="44" t="str">
        <f>Osnovni_podatki!B7</f>
        <v>Gasilska zveza Tržič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pionirjev in mladincev v orientaciji GZ Tržič</v>
      </c>
      <c r="N1" s="66"/>
      <c r="P1" s="45"/>
      <c r="Q1" s="45"/>
      <c r="R1" s="66"/>
      <c r="S1" s="66"/>
      <c r="T1" s="66"/>
      <c r="U1" s="66"/>
      <c r="V1" s="66"/>
      <c r="W1" s="66"/>
      <c r="X1" s="66"/>
      <c r="Y1" s="66"/>
      <c r="Z1" s="66"/>
      <c r="AA1" s="45"/>
      <c r="AB1" s="45"/>
      <c r="AC1" s="45"/>
      <c r="AD1" s="45"/>
      <c r="AE1" s="45"/>
      <c r="AF1" s="45"/>
      <c r="AG1" s="45"/>
      <c r="AH1" s="45"/>
      <c r="AI1" s="66"/>
      <c r="AJ1" s="66"/>
      <c r="AK1" s="45"/>
      <c r="AL1" s="45"/>
      <c r="AM1" s="45"/>
      <c r="AN1" s="45"/>
      <c r="AO1" s="45"/>
      <c r="AP1" s="45"/>
      <c r="AQ1" s="45"/>
      <c r="AR1" s="45"/>
      <c r="AS1" s="66"/>
      <c r="AT1" s="66"/>
      <c r="AU1" s="45"/>
      <c r="AV1" s="45"/>
      <c r="AW1" s="45"/>
      <c r="AX1" s="45"/>
      <c r="AY1" s="45"/>
      <c r="AZ1" s="45"/>
      <c r="BA1" s="45"/>
      <c r="BB1" s="45"/>
      <c r="BC1" s="66"/>
      <c r="BD1" s="66"/>
      <c r="BE1" s="45"/>
      <c r="BF1" s="45"/>
      <c r="BG1" s="45"/>
      <c r="BH1" s="45"/>
      <c r="BI1" s="45"/>
      <c r="BJ1" s="45"/>
      <c r="BK1" s="45"/>
      <c r="BL1" s="66"/>
      <c r="BM1" s="66"/>
      <c r="BN1" s="66"/>
      <c r="BO1" s="45"/>
      <c r="BP1" s="46"/>
      <c r="BQ1" s="62"/>
      <c r="BR1" s="46"/>
      <c r="BS1" s="46"/>
      <c r="BU1" s="46"/>
      <c r="BV1" s="47" t="str">
        <f>Osnovni_podatki!B8&amp;", "&amp;TEXT(Osnovni_podatki!B9,"dd. mmmm yyyy")</f>
        <v>Lom pod Storžičem, 04. junij 2022</v>
      </c>
    </row>
    <row r="2" spans="1:78" s="1" customFormat="1" ht="18" hidden="1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50"/>
      <c r="N2" s="67"/>
      <c r="O2" s="50"/>
      <c r="P2" s="51"/>
      <c r="Q2" s="51"/>
      <c r="R2" s="67"/>
      <c r="S2" s="67"/>
      <c r="T2" s="67"/>
      <c r="U2" s="67"/>
      <c r="V2" s="67"/>
      <c r="W2" s="67"/>
      <c r="X2" s="67"/>
      <c r="Y2" s="67"/>
      <c r="Z2" s="67"/>
      <c r="AA2" s="51"/>
      <c r="AB2" s="52"/>
      <c r="AC2" s="52"/>
      <c r="AD2" s="52"/>
      <c r="AE2" s="52"/>
      <c r="AF2" s="52"/>
      <c r="AG2" s="52"/>
      <c r="AH2" s="52"/>
      <c r="AI2" s="67"/>
      <c r="AJ2" s="67"/>
      <c r="AK2" s="50"/>
      <c r="AL2" s="54"/>
      <c r="AM2" s="54"/>
      <c r="AN2" s="54"/>
      <c r="AO2" s="54"/>
      <c r="AP2" s="54"/>
      <c r="AQ2" s="54"/>
      <c r="AR2" s="54"/>
      <c r="AS2" s="67"/>
      <c r="AT2" s="67"/>
      <c r="AU2" s="53"/>
      <c r="AV2" s="54"/>
      <c r="AW2" s="54"/>
      <c r="AX2" s="54"/>
      <c r="AY2" s="54"/>
      <c r="AZ2" s="54"/>
      <c r="BA2" s="54"/>
      <c r="BB2" s="54"/>
      <c r="BC2" s="67"/>
      <c r="BD2" s="67"/>
      <c r="BE2" s="52"/>
      <c r="BF2" s="52"/>
      <c r="BG2" s="52"/>
      <c r="BH2" s="52"/>
      <c r="BI2" s="52"/>
      <c r="BJ2" s="52"/>
      <c r="BK2" s="52"/>
      <c r="BL2" s="67"/>
      <c r="BM2" s="67"/>
      <c r="BN2" s="67"/>
      <c r="BO2" s="50"/>
      <c r="BP2" s="52"/>
      <c r="BQ2" s="63"/>
      <c r="BR2" s="48"/>
      <c r="BS2" s="55"/>
      <c r="BT2" s="55"/>
      <c r="BU2" s="48"/>
      <c r="BV2" s="48"/>
      <c r="BW2" s="4"/>
      <c r="BX2" s="4"/>
      <c r="BY2" s="4"/>
      <c r="BZ2" s="4"/>
    </row>
    <row r="3" spans="1:78" ht="12.75" hidden="1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56"/>
      <c r="N3" s="68"/>
      <c r="O3" s="56"/>
      <c r="P3" s="56"/>
      <c r="Q3" s="56"/>
      <c r="R3" s="68"/>
      <c r="S3" s="68"/>
      <c r="T3" s="68"/>
      <c r="U3" s="68"/>
      <c r="V3" s="68"/>
      <c r="W3" s="68"/>
      <c r="X3" s="68"/>
      <c r="Y3" s="68"/>
      <c r="Z3" s="68"/>
      <c r="AA3" s="56"/>
      <c r="AB3" s="26"/>
      <c r="AC3" s="26"/>
      <c r="AD3" s="26"/>
      <c r="AE3" s="26"/>
      <c r="AF3" s="26"/>
      <c r="AG3" s="26"/>
      <c r="AH3" s="26"/>
      <c r="AI3" s="68"/>
      <c r="AJ3" s="68"/>
      <c r="AK3" s="37"/>
      <c r="AL3" s="37"/>
      <c r="AM3" s="37"/>
      <c r="AN3" s="37"/>
      <c r="AO3" s="37"/>
      <c r="AP3" s="37"/>
      <c r="AQ3" s="37"/>
      <c r="AR3" s="37"/>
      <c r="AS3" s="68"/>
      <c r="AT3" s="68"/>
      <c r="AU3" s="56"/>
      <c r="AV3" s="37"/>
      <c r="AW3" s="37"/>
      <c r="AX3" s="37"/>
      <c r="AY3" s="37"/>
      <c r="AZ3" s="37"/>
      <c r="BA3" s="37"/>
      <c r="BB3" s="37"/>
      <c r="BC3" s="68"/>
      <c r="BD3" s="68"/>
      <c r="BE3" s="26"/>
      <c r="BF3" s="26"/>
      <c r="BG3" s="26"/>
      <c r="BH3" s="26"/>
      <c r="BI3" s="26"/>
      <c r="BJ3" s="26"/>
      <c r="BK3" s="26"/>
      <c r="BL3" s="68"/>
      <c r="BM3" s="68"/>
      <c r="BN3" s="68"/>
      <c r="BO3" s="37"/>
      <c r="BP3" s="27"/>
      <c r="BQ3" s="64"/>
      <c r="BR3" s="48"/>
      <c r="BS3" s="48"/>
      <c r="BT3" s="37"/>
      <c r="BU3" s="37"/>
      <c r="BV3" s="37"/>
      <c r="BW3" s="3"/>
      <c r="BX3" s="3"/>
      <c r="BY3" s="3"/>
      <c r="BZ3" s="3"/>
    </row>
    <row r="4" spans="1:78" ht="18" customHeight="1" hidden="1">
      <c r="A4" s="37"/>
      <c r="B4" s="37"/>
      <c r="C4" s="37"/>
      <c r="D4" s="60" t="s">
        <v>77</v>
      </c>
      <c r="E4" s="37"/>
      <c r="F4" s="37"/>
      <c r="G4" s="37"/>
      <c r="H4" s="56"/>
      <c r="I4" s="56"/>
      <c r="J4" s="56"/>
      <c r="K4" s="56"/>
      <c r="L4" s="56"/>
      <c r="M4" s="37"/>
      <c r="N4" s="68"/>
      <c r="O4" s="37"/>
      <c r="P4" s="37"/>
      <c r="Q4" s="37"/>
      <c r="R4" s="68"/>
      <c r="S4" s="68"/>
      <c r="T4" s="68"/>
      <c r="U4" s="68"/>
      <c r="V4" s="68"/>
      <c r="W4" s="68"/>
      <c r="X4" s="68"/>
      <c r="Y4" s="68"/>
      <c r="Z4" s="68"/>
      <c r="AA4" s="37"/>
      <c r="AB4" s="37"/>
      <c r="AC4" s="37"/>
      <c r="AD4" s="37"/>
      <c r="AE4" s="37"/>
      <c r="AF4" s="37"/>
      <c r="AG4" s="37"/>
      <c r="AH4" s="37"/>
      <c r="AI4" s="68"/>
      <c r="AJ4" s="68"/>
      <c r="AK4" s="37"/>
      <c r="AL4" s="37"/>
      <c r="AM4" s="37"/>
      <c r="AN4" s="37"/>
      <c r="AO4" s="37"/>
      <c r="AP4" s="37"/>
      <c r="AQ4" s="37"/>
      <c r="AR4" s="37"/>
      <c r="AS4" s="68"/>
      <c r="AT4" s="68"/>
      <c r="AU4" s="37"/>
      <c r="AV4" s="37"/>
      <c r="AW4" s="37"/>
      <c r="AX4" s="37"/>
      <c r="AY4" s="37"/>
      <c r="AZ4" s="37"/>
      <c r="BA4" s="37"/>
      <c r="BB4" s="37"/>
      <c r="BC4" s="68"/>
      <c r="BD4" s="68"/>
      <c r="BE4" s="48"/>
      <c r="BF4" s="48"/>
      <c r="BG4" s="48"/>
      <c r="BH4" s="48"/>
      <c r="BI4" s="48"/>
      <c r="BJ4" s="48"/>
      <c r="BK4" s="48"/>
      <c r="BL4" s="68"/>
      <c r="BM4" s="68"/>
      <c r="BN4" s="68"/>
      <c r="BO4" s="37"/>
      <c r="BP4" s="48"/>
      <c r="BQ4" s="64"/>
      <c r="BR4" s="48"/>
      <c r="BS4" s="48"/>
      <c r="BT4" s="48"/>
      <c r="BU4" s="48"/>
      <c r="BV4" s="37"/>
      <c r="BW4" s="3"/>
      <c r="BX4" s="3"/>
      <c r="BY4" s="3"/>
      <c r="BZ4" s="3"/>
    </row>
    <row r="5" spans="1:78" ht="18" customHeight="1" hidden="1">
      <c r="A5" s="37"/>
      <c r="B5" s="37"/>
      <c r="C5" s="37"/>
      <c r="D5" s="60"/>
      <c r="E5" s="37"/>
      <c r="F5" s="37"/>
      <c r="G5" s="37"/>
      <c r="H5" s="56"/>
      <c r="I5" s="56"/>
      <c r="J5" s="56"/>
      <c r="K5" s="56"/>
      <c r="L5" s="56"/>
      <c r="M5" s="37"/>
      <c r="N5" s="68"/>
      <c r="O5" s="3"/>
      <c r="P5" s="3"/>
      <c r="Q5" s="3"/>
      <c r="R5" s="68"/>
      <c r="S5" s="68"/>
      <c r="T5" s="68"/>
      <c r="U5" s="68"/>
      <c r="V5" s="68"/>
      <c r="W5" s="68"/>
      <c r="X5" s="68"/>
      <c r="Y5" s="68"/>
      <c r="Z5" s="68"/>
      <c r="AA5" s="37"/>
      <c r="AB5" s="37"/>
      <c r="AC5" s="37"/>
      <c r="AD5" s="37"/>
      <c r="AE5" s="37"/>
      <c r="AF5" s="37"/>
      <c r="AG5" s="37"/>
      <c r="AH5" s="37"/>
      <c r="AI5" s="68"/>
      <c r="AJ5" s="68"/>
      <c r="AK5" s="37"/>
      <c r="AL5" s="37"/>
      <c r="AM5" s="37"/>
      <c r="AN5" s="37"/>
      <c r="AO5" s="37"/>
      <c r="AP5" s="37"/>
      <c r="AQ5" s="37"/>
      <c r="AR5" s="37"/>
      <c r="AS5" s="68"/>
      <c r="AT5" s="68"/>
      <c r="AU5" s="37"/>
      <c r="AV5" s="37"/>
      <c r="AW5" s="37"/>
      <c r="AX5" s="37"/>
      <c r="AY5" s="37"/>
      <c r="AZ5" s="37"/>
      <c r="BA5" s="37"/>
      <c r="BB5" s="37"/>
      <c r="BC5" s="68"/>
      <c r="BD5" s="68"/>
      <c r="BE5" s="48"/>
      <c r="BF5" s="48"/>
      <c r="BG5" s="48"/>
      <c r="BH5" s="48"/>
      <c r="BI5" s="48"/>
      <c r="BJ5" s="48"/>
      <c r="BK5" s="48"/>
      <c r="BL5" s="68"/>
      <c r="BM5" s="68"/>
      <c r="BN5" s="68"/>
      <c r="BO5" s="37"/>
      <c r="BP5" s="48"/>
      <c r="BQ5" s="64"/>
      <c r="BR5" s="48"/>
      <c r="BS5" s="48"/>
      <c r="BT5" s="48"/>
      <c r="BU5" s="48"/>
      <c r="BV5" s="37"/>
      <c r="BW5" s="3"/>
      <c r="BX5" s="3"/>
      <c r="BY5" s="3"/>
      <c r="BZ5" s="3"/>
    </row>
    <row r="6" spans="1:78" ht="18" customHeight="1">
      <c r="A6" s="158" t="s">
        <v>14</v>
      </c>
      <c r="B6" s="158" t="s">
        <v>13</v>
      </c>
      <c r="C6" s="158" t="s">
        <v>34</v>
      </c>
      <c r="D6" s="158" t="s">
        <v>4</v>
      </c>
      <c r="E6" s="158" t="s">
        <v>18</v>
      </c>
      <c r="F6" s="158" t="s">
        <v>28</v>
      </c>
      <c r="G6" s="158" t="s">
        <v>29</v>
      </c>
      <c r="H6" s="168" t="s">
        <v>46</v>
      </c>
      <c r="I6" s="169"/>
      <c r="J6" s="170"/>
      <c r="K6" s="158" t="s">
        <v>47</v>
      </c>
      <c r="L6" s="165" t="s">
        <v>30</v>
      </c>
      <c r="M6" s="171" t="s">
        <v>15</v>
      </c>
      <c r="N6" s="155" t="s">
        <v>40</v>
      </c>
      <c r="O6" s="147" t="s">
        <v>6</v>
      </c>
      <c r="P6" s="148"/>
      <c r="Q6" s="148"/>
      <c r="R6" s="149"/>
      <c r="S6" s="119"/>
      <c r="T6" s="119"/>
      <c r="U6" s="119"/>
      <c r="V6" s="119"/>
      <c r="W6" s="119"/>
      <c r="X6" s="119"/>
      <c r="Y6" s="61"/>
      <c r="Z6" s="69"/>
      <c r="AA6" s="174" t="s">
        <v>5</v>
      </c>
      <c r="AB6" s="175"/>
      <c r="AC6" s="125"/>
      <c r="AD6" s="125"/>
      <c r="AE6" s="125"/>
      <c r="AF6" s="125"/>
      <c r="AG6" s="125"/>
      <c r="AH6" s="125"/>
      <c r="AI6" s="61"/>
      <c r="AJ6" s="69"/>
      <c r="AK6" s="174" t="s">
        <v>0</v>
      </c>
      <c r="AL6" s="175"/>
      <c r="AM6" s="125"/>
      <c r="AN6" s="125"/>
      <c r="AO6" s="125"/>
      <c r="AP6" s="125"/>
      <c r="AQ6" s="125"/>
      <c r="AR6" s="125"/>
      <c r="AS6" s="61"/>
      <c r="AT6" s="69"/>
      <c r="AU6" s="174" t="s">
        <v>2</v>
      </c>
      <c r="AV6" s="175"/>
      <c r="AW6" s="125"/>
      <c r="AX6" s="125"/>
      <c r="AY6" s="125"/>
      <c r="AZ6" s="125"/>
      <c r="BA6" s="125"/>
      <c r="BB6" s="125"/>
      <c r="BC6" s="142" t="s">
        <v>54</v>
      </c>
      <c r="BD6" s="143"/>
      <c r="BE6" s="144"/>
      <c r="BF6" s="117"/>
      <c r="BG6" s="117"/>
      <c r="BH6" s="117"/>
      <c r="BI6" s="117"/>
      <c r="BJ6" s="117"/>
      <c r="BK6" s="117"/>
      <c r="BL6" s="61"/>
      <c r="BM6" s="69"/>
      <c r="BN6" s="69"/>
      <c r="BO6" s="121" t="s">
        <v>10</v>
      </c>
      <c r="BP6" s="154" t="s">
        <v>32</v>
      </c>
      <c r="BQ6" s="135" t="s">
        <v>59</v>
      </c>
      <c r="BR6" s="154" t="s">
        <v>33</v>
      </c>
      <c r="BS6" s="154" t="s">
        <v>17</v>
      </c>
      <c r="BT6" s="154" t="s">
        <v>16</v>
      </c>
      <c r="BU6" s="154" t="s">
        <v>19</v>
      </c>
      <c r="BV6" s="152" t="s">
        <v>3</v>
      </c>
      <c r="BW6" s="3"/>
      <c r="BX6" s="3"/>
      <c r="BY6" s="3"/>
      <c r="BZ6" s="3"/>
    </row>
    <row r="7" spans="1:78" ht="48.75" customHeight="1">
      <c r="A7" s="158"/>
      <c r="B7" s="158"/>
      <c r="C7" s="158"/>
      <c r="D7" s="158"/>
      <c r="E7" s="158"/>
      <c r="F7" s="158"/>
      <c r="G7" s="158"/>
      <c r="H7" s="145" t="s">
        <v>48</v>
      </c>
      <c r="I7" s="145" t="s">
        <v>49</v>
      </c>
      <c r="J7" s="145" t="s">
        <v>50</v>
      </c>
      <c r="K7" s="158"/>
      <c r="L7" s="166"/>
      <c r="M7" s="172"/>
      <c r="N7" s="156"/>
      <c r="O7" s="141" t="s">
        <v>57</v>
      </c>
      <c r="P7" s="133"/>
      <c r="Q7" s="79" t="s">
        <v>56</v>
      </c>
      <c r="R7" s="150" t="s">
        <v>53</v>
      </c>
      <c r="S7" s="123"/>
      <c r="T7" s="123"/>
      <c r="U7" s="123"/>
      <c r="V7" s="123"/>
      <c r="W7" s="123"/>
      <c r="X7" s="123"/>
      <c r="Y7" s="141" t="s">
        <v>37</v>
      </c>
      <c r="Z7" s="133"/>
      <c r="AA7" s="133" t="s">
        <v>9</v>
      </c>
      <c r="AB7" s="134"/>
      <c r="AC7" s="118"/>
      <c r="AD7" s="118"/>
      <c r="AE7" s="118"/>
      <c r="AF7" s="118"/>
      <c r="AG7" s="118"/>
      <c r="AH7" s="118"/>
      <c r="AI7" s="141" t="s">
        <v>37</v>
      </c>
      <c r="AJ7" s="133"/>
      <c r="AK7" s="133" t="s">
        <v>51</v>
      </c>
      <c r="AL7" s="134"/>
      <c r="AM7" s="118"/>
      <c r="AN7" s="118"/>
      <c r="AO7" s="118"/>
      <c r="AP7" s="118"/>
      <c r="AQ7" s="118"/>
      <c r="AR7" s="118"/>
      <c r="AS7" s="141" t="s">
        <v>37</v>
      </c>
      <c r="AT7" s="133"/>
      <c r="AU7" s="133" t="s">
        <v>31</v>
      </c>
      <c r="AV7" s="134"/>
      <c r="AW7" s="118"/>
      <c r="AX7" s="118"/>
      <c r="AY7" s="118"/>
      <c r="AZ7" s="118"/>
      <c r="BA7" s="118"/>
      <c r="BB7" s="118"/>
      <c r="BC7" s="141" t="s">
        <v>37</v>
      </c>
      <c r="BD7" s="133"/>
      <c r="BE7" s="101" t="s">
        <v>35</v>
      </c>
      <c r="BF7" s="101"/>
      <c r="BG7" s="101"/>
      <c r="BH7" s="101"/>
      <c r="BI7" s="101"/>
      <c r="BJ7" s="101"/>
      <c r="BK7" s="101"/>
      <c r="BL7" s="141" t="s">
        <v>37</v>
      </c>
      <c r="BM7" s="133"/>
      <c r="BN7" s="118"/>
      <c r="BO7" s="77" t="s">
        <v>86</v>
      </c>
      <c r="BP7" s="154"/>
      <c r="BQ7" s="136"/>
      <c r="BR7" s="154"/>
      <c r="BS7" s="154"/>
      <c r="BT7" s="154"/>
      <c r="BU7" s="154"/>
      <c r="BV7" s="152"/>
      <c r="BW7" s="3"/>
      <c r="BX7" s="3"/>
      <c r="BY7" s="3"/>
      <c r="BZ7" s="3"/>
    </row>
    <row r="8" spans="1:78" ht="15" customHeight="1">
      <c r="A8" s="158"/>
      <c r="B8" s="158"/>
      <c r="C8" s="158"/>
      <c r="D8" s="158"/>
      <c r="E8" s="158"/>
      <c r="F8" s="158"/>
      <c r="G8" s="158"/>
      <c r="H8" s="146"/>
      <c r="I8" s="146"/>
      <c r="J8" s="146"/>
      <c r="K8" s="158"/>
      <c r="L8" s="167"/>
      <c r="M8" s="173"/>
      <c r="N8" s="157"/>
      <c r="O8" s="33" t="s">
        <v>8</v>
      </c>
      <c r="P8" s="71" t="s">
        <v>7</v>
      </c>
      <c r="Q8" s="71"/>
      <c r="R8" s="151"/>
      <c r="S8" s="124" t="s">
        <v>74</v>
      </c>
      <c r="T8" s="124" t="s">
        <v>75</v>
      </c>
      <c r="U8" s="124" t="s">
        <v>76</v>
      </c>
      <c r="V8" s="124" t="s">
        <v>74</v>
      </c>
      <c r="W8" s="124" t="s">
        <v>75</v>
      </c>
      <c r="X8" s="124" t="s">
        <v>76</v>
      </c>
      <c r="Y8" s="72" t="s">
        <v>38</v>
      </c>
      <c r="Z8" s="73" t="s">
        <v>39</v>
      </c>
      <c r="AA8" s="71" t="s">
        <v>8</v>
      </c>
      <c r="AB8" s="34" t="s">
        <v>7</v>
      </c>
      <c r="AC8" s="71" t="s">
        <v>74</v>
      </c>
      <c r="AD8" s="71" t="s">
        <v>75</v>
      </c>
      <c r="AE8" s="71" t="s">
        <v>76</v>
      </c>
      <c r="AF8" s="71" t="s">
        <v>74</v>
      </c>
      <c r="AG8" s="71" t="s">
        <v>75</v>
      </c>
      <c r="AH8" s="71" t="s">
        <v>76</v>
      </c>
      <c r="AI8" s="72" t="s">
        <v>38</v>
      </c>
      <c r="AJ8" s="73" t="s">
        <v>39</v>
      </c>
      <c r="AL8" s="34" t="s">
        <v>7</v>
      </c>
      <c r="AM8" s="71" t="s">
        <v>74</v>
      </c>
      <c r="AN8" s="71" t="s">
        <v>75</v>
      </c>
      <c r="AO8" s="71" t="s">
        <v>76</v>
      </c>
      <c r="AP8" s="71" t="s">
        <v>74</v>
      </c>
      <c r="AQ8" s="71" t="s">
        <v>75</v>
      </c>
      <c r="AR8" s="71" t="s">
        <v>76</v>
      </c>
      <c r="AS8" s="72" t="s">
        <v>38</v>
      </c>
      <c r="AT8" s="73" t="s">
        <v>39</v>
      </c>
      <c r="AU8" s="71" t="s">
        <v>8</v>
      </c>
      <c r="AV8" s="34" t="s">
        <v>7</v>
      </c>
      <c r="AW8" s="71" t="s">
        <v>74</v>
      </c>
      <c r="AX8" s="71" t="s">
        <v>75</v>
      </c>
      <c r="AY8" s="71" t="s">
        <v>76</v>
      </c>
      <c r="AZ8" s="71" t="s">
        <v>74</v>
      </c>
      <c r="BA8" s="71" t="s">
        <v>75</v>
      </c>
      <c r="BB8" s="71" t="s">
        <v>76</v>
      </c>
      <c r="BC8" s="72" t="s">
        <v>38</v>
      </c>
      <c r="BD8" s="73" t="s">
        <v>39</v>
      </c>
      <c r="BE8" s="34" t="s">
        <v>7</v>
      </c>
      <c r="BF8" s="71" t="s">
        <v>74</v>
      </c>
      <c r="BG8" s="71" t="s">
        <v>75</v>
      </c>
      <c r="BH8" s="71" t="s">
        <v>76</v>
      </c>
      <c r="BI8" s="71" t="s">
        <v>74</v>
      </c>
      <c r="BJ8" s="71" t="s">
        <v>75</v>
      </c>
      <c r="BK8" s="71" t="s">
        <v>76</v>
      </c>
      <c r="BL8" s="72" t="s">
        <v>38</v>
      </c>
      <c r="BM8" s="73" t="s">
        <v>39</v>
      </c>
      <c r="BN8" s="71" t="s">
        <v>8</v>
      </c>
      <c r="BO8" s="34" t="s">
        <v>7</v>
      </c>
      <c r="BP8" s="154"/>
      <c r="BQ8" s="137"/>
      <c r="BR8" s="154"/>
      <c r="BS8" s="154"/>
      <c r="BT8" s="154"/>
      <c r="BU8" s="154"/>
      <c r="BV8" s="152"/>
      <c r="BW8" s="3"/>
      <c r="BX8" s="3"/>
      <c r="BY8" s="3"/>
      <c r="BZ8" s="3"/>
    </row>
    <row r="9" spans="1:79" ht="12.75">
      <c r="A9" s="28">
        <v>1</v>
      </c>
      <c r="B9" s="31"/>
      <c r="C9" s="20">
        <v>12</v>
      </c>
      <c r="D9" s="19" t="s">
        <v>84</v>
      </c>
      <c r="E9" s="21"/>
      <c r="F9" s="21"/>
      <c r="G9" s="21" t="s">
        <v>100</v>
      </c>
      <c r="H9" s="96">
        <v>2007</v>
      </c>
      <c r="I9" s="96">
        <v>2009</v>
      </c>
      <c r="J9" s="96">
        <v>2009</v>
      </c>
      <c r="K9" s="97">
        <f>VLOOKUP(H9,Letnice!$D$2:$E$12,2,0)+VLOOKUP(I9,Letnice!$D$2:$E$12,2,0)+VLOOKUP(J9,Letnice!$D$2:$E$12,2,0)</f>
        <v>41</v>
      </c>
      <c r="L9" s="105">
        <f>VLOOKUP(K9,Letnice!$D$16:$E$28,2,0)</f>
        <v>1003</v>
      </c>
      <c r="M9" s="25">
        <v>0.40069444444444446</v>
      </c>
      <c r="N9" s="78"/>
      <c r="O9" s="24">
        <v>17.85</v>
      </c>
      <c r="P9" s="11">
        <v>0</v>
      </c>
      <c r="Q9" s="25"/>
      <c r="R9" s="78">
        <v>0</v>
      </c>
      <c r="S9" s="129">
        <v>9</v>
      </c>
      <c r="T9" s="130">
        <v>40</v>
      </c>
      <c r="U9" s="131">
        <v>20</v>
      </c>
      <c r="V9" s="129">
        <v>9</v>
      </c>
      <c r="W9" s="130">
        <v>45</v>
      </c>
      <c r="X9" s="131">
        <v>17</v>
      </c>
      <c r="Y9" s="74">
        <f>ROUNDDOWN(((V9*3600+W9*60+X9)-(S9*3600+T9*60+U9))/60,0)</f>
        <v>4</v>
      </c>
      <c r="Z9" s="75">
        <f>MOD((V9*3600+W9*60+X9)-(S9*3600+T9*60+U9),60)</f>
        <v>57</v>
      </c>
      <c r="AA9" s="24">
        <v>19.02</v>
      </c>
      <c r="AB9" s="11">
        <v>10</v>
      </c>
      <c r="AC9" s="129">
        <v>9</v>
      </c>
      <c r="AD9" s="130">
        <v>45</v>
      </c>
      <c r="AE9" s="131">
        <v>50</v>
      </c>
      <c r="AF9" s="129">
        <v>9</v>
      </c>
      <c r="AG9" s="130">
        <v>50</v>
      </c>
      <c r="AH9" s="131">
        <v>22</v>
      </c>
      <c r="AI9" s="74">
        <f>ROUNDDOWN(((AF9*3600+AG9*60+AH9)-(AC9*3600+AD9*60+AE9))/60,0)</f>
        <v>4</v>
      </c>
      <c r="AJ9" s="75">
        <f>MOD((AF9*3600+AG9*60+AH9)-(AC9*3600+AD9*60+AE9),60)</f>
        <v>32</v>
      </c>
      <c r="AL9" s="11">
        <v>0</v>
      </c>
      <c r="AM9" s="129">
        <v>9</v>
      </c>
      <c r="AN9" s="130">
        <v>52</v>
      </c>
      <c r="AO9" s="131">
        <v>55</v>
      </c>
      <c r="AP9" s="129">
        <v>9</v>
      </c>
      <c r="AQ9" s="130">
        <v>58</v>
      </c>
      <c r="AR9" s="131">
        <v>5</v>
      </c>
      <c r="AS9" s="74">
        <f>ROUNDDOWN(((AP9*3600+AQ9*60+AR9)-(AM9*3600+AN9*60+AO9))/60,0)</f>
        <v>5</v>
      </c>
      <c r="AT9" s="75">
        <f>MOD((AP9*3600+AQ9*60+AR9)-(AM9*3600+AN9*60+AO9),60)</f>
        <v>10</v>
      </c>
      <c r="AU9" s="24"/>
      <c r="AV9" s="11">
        <v>0</v>
      </c>
      <c r="AW9" s="129"/>
      <c r="AX9" s="130"/>
      <c r="AY9" s="131"/>
      <c r="AZ9" s="129"/>
      <c r="BA9" s="130"/>
      <c r="BB9" s="131"/>
      <c r="BC9" s="74">
        <f>ROUNDDOWN(((AZ9*3600+BA9*60+BB9)-(AW9*3600+AX9*60+AY9))/60,0)</f>
        <v>0</v>
      </c>
      <c r="BD9" s="75">
        <f>MOD((AZ9*3600+BA9*60+BB9)-(AW9*3600+AX9*60+AY9),60)</f>
        <v>0</v>
      </c>
      <c r="BE9" s="11"/>
      <c r="BF9" s="129">
        <v>10</v>
      </c>
      <c r="BG9" s="130">
        <v>10</v>
      </c>
      <c r="BH9" s="131">
        <v>50</v>
      </c>
      <c r="BI9" s="129">
        <v>10</v>
      </c>
      <c r="BJ9" s="130">
        <v>13</v>
      </c>
      <c r="BK9" s="131">
        <v>30</v>
      </c>
      <c r="BL9" s="74">
        <f>ROUNDDOWN(((BI9*3600+BJ9*60+BK9)-(BF9*3600+BG9*60+BH9))/60,0)</f>
        <v>2</v>
      </c>
      <c r="BM9" s="75">
        <f>MOD((BI9*3600+BJ9*60+BK9)-(BF9*3600+BG9*60+BH9),60)</f>
        <v>40</v>
      </c>
      <c r="BN9" s="24">
        <v>14.6</v>
      </c>
      <c r="BO9" s="11">
        <v>0</v>
      </c>
      <c r="BP9" s="25">
        <v>0.42939814814814814</v>
      </c>
      <c r="BQ9" s="113"/>
      <c r="BR9" s="25">
        <f>TIME(,Y9+AI9+AS9+BC9+BL9,AJ9+Z9+AT9+BD9+BM9)</f>
        <v>0.012025462962962962</v>
      </c>
      <c r="BS9" s="35">
        <f>BP9-M9-BR9</f>
        <v>0.016678240740740716</v>
      </c>
      <c r="BT9" s="36">
        <f>((((HOUR(BS9))*3600)+((MINUTE(BS9))*60)+(SECOND(BS9)))*2)/60</f>
        <v>48.03333333333333</v>
      </c>
      <c r="BU9" s="36">
        <f aca="true" t="shared" si="0" ref="BU9:BU42">O9+P9+AA9+AB9+BN9+AL9+AU9+AV9+BE9+BO9+BT9+N9+R9+BQ9</f>
        <v>109.50333333333333</v>
      </c>
      <c r="BV9" s="10">
        <f>L9-BU9</f>
        <v>893.4966666666667</v>
      </c>
      <c r="BW9" s="6"/>
      <c r="BX9" s="6"/>
      <c r="BY9" s="3"/>
      <c r="BZ9" s="3"/>
      <c r="CA9" s="3"/>
    </row>
    <row r="10" spans="1:79" ht="12.75">
      <c r="A10" s="28">
        <v>2</v>
      </c>
      <c r="B10" s="31"/>
      <c r="C10" s="20">
        <v>6</v>
      </c>
      <c r="D10" s="19" t="s">
        <v>83</v>
      </c>
      <c r="E10" s="21"/>
      <c r="F10" s="21"/>
      <c r="G10" s="21" t="s">
        <v>97</v>
      </c>
      <c r="H10" s="96">
        <v>2010</v>
      </c>
      <c r="I10" s="96">
        <v>2010</v>
      </c>
      <c r="J10" s="96">
        <v>2010</v>
      </c>
      <c r="K10" s="97">
        <f>VLOOKUP(H10,Letnice!$D$2:$E$12,2,0)+VLOOKUP(I10,Letnice!$D$2:$E$12,2,0)+VLOOKUP(J10,Letnice!$D$2:$E$12,2,0)</f>
        <v>36</v>
      </c>
      <c r="L10" s="105">
        <f>VLOOKUP(K10,Letnice!$D$16:$E$28,2,0)</f>
        <v>1005</v>
      </c>
      <c r="M10" s="25">
        <v>0.3909722222222222</v>
      </c>
      <c r="N10" s="78"/>
      <c r="O10" s="24">
        <v>15.84</v>
      </c>
      <c r="P10" s="11">
        <v>0</v>
      </c>
      <c r="Q10" s="25"/>
      <c r="R10" s="78">
        <v>0</v>
      </c>
      <c r="S10" s="129">
        <v>9</v>
      </c>
      <c r="T10" s="130">
        <v>26</v>
      </c>
      <c r="U10" s="131">
        <v>50</v>
      </c>
      <c r="V10" s="129">
        <v>9</v>
      </c>
      <c r="W10" s="130">
        <v>30</v>
      </c>
      <c r="X10" s="131">
        <v>40</v>
      </c>
      <c r="Y10" s="74">
        <f>ROUNDDOWN(((V10*3600+W10*60+X10)-(S10*3600+T10*60+U10))/60,0)</f>
        <v>3</v>
      </c>
      <c r="Z10" s="75">
        <f>MOD((V10*3600+W10*60+X10)-(S10*3600+T10*60+U10),60)</f>
        <v>50</v>
      </c>
      <c r="AA10" s="24">
        <v>20.89</v>
      </c>
      <c r="AB10" s="11">
        <v>0</v>
      </c>
      <c r="AC10" s="129">
        <v>9</v>
      </c>
      <c r="AD10" s="130">
        <v>32</v>
      </c>
      <c r="AE10" s="131">
        <v>8</v>
      </c>
      <c r="AF10" s="129">
        <v>9</v>
      </c>
      <c r="AG10" s="130">
        <v>37</v>
      </c>
      <c r="AH10" s="131">
        <v>7</v>
      </c>
      <c r="AI10" s="74">
        <f>ROUNDDOWN(((AF10*3600+AG10*60+AH10)-(AC10*3600+AD10*60+AE10))/60,0)</f>
        <v>4</v>
      </c>
      <c r="AJ10" s="75">
        <f>MOD((AF10*3600+AG10*60+AH10)-(AC10*3600+AD10*60+AE10),60)</f>
        <v>59</v>
      </c>
      <c r="AL10" s="11">
        <v>0</v>
      </c>
      <c r="AM10" s="129">
        <v>9</v>
      </c>
      <c r="AN10" s="130">
        <v>40</v>
      </c>
      <c r="AO10" s="131">
        <v>18</v>
      </c>
      <c r="AP10" s="129">
        <v>9</v>
      </c>
      <c r="AQ10" s="130">
        <v>45</v>
      </c>
      <c r="AR10" s="131">
        <v>10</v>
      </c>
      <c r="AS10" s="74">
        <f>ROUNDDOWN(((AP10*3600+AQ10*60+AR10)-(AM10*3600+AN10*60+AO10))/60,0)</f>
        <v>4</v>
      </c>
      <c r="AT10" s="75">
        <f>MOD((AP10*3600+AQ10*60+AR10)-(AM10*3600+AN10*60+AO10),60)</f>
        <v>52</v>
      </c>
      <c r="AU10" s="24"/>
      <c r="AV10" s="11">
        <v>4</v>
      </c>
      <c r="AW10" s="129"/>
      <c r="AX10" s="130"/>
      <c r="AY10" s="131"/>
      <c r="AZ10" s="129"/>
      <c r="BA10" s="130"/>
      <c r="BB10" s="131"/>
      <c r="BC10" s="74">
        <f>ROUNDDOWN(((AZ10*3600+BA10*60+BB10)-(AW10*3600+AX10*60+AY10))/60,0)</f>
        <v>0</v>
      </c>
      <c r="BD10" s="75">
        <f>MOD((AZ10*3600+BA10*60+BB10)-(AW10*3600+AX10*60+AY10),60)</f>
        <v>0</v>
      </c>
      <c r="BE10" s="11"/>
      <c r="BF10" s="129">
        <v>10</v>
      </c>
      <c r="BG10" s="130">
        <v>1</v>
      </c>
      <c r="BH10" s="131">
        <v>40</v>
      </c>
      <c r="BI10" s="129">
        <v>10</v>
      </c>
      <c r="BJ10" s="130">
        <v>7</v>
      </c>
      <c r="BK10" s="131">
        <v>40</v>
      </c>
      <c r="BL10" s="74">
        <f>ROUNDDOWN(((BI10*3600+BJ10*60+BK10)-(BF10*3600+BG10*60+BH10))/60,0)</f>
        <v>6</v>
      </c>
      <c r="BM10" s="75">
        <f>MOD((BI10*3600+BJ10*60+BK10)-(BF10*3600+BG10*60+BH10),60)</f>
        <v>0</v>
      </c>
      <c r="BN10" s="24">
        <v>13.8</v>
      </c>
      <c r="BO10" s="11">
        <v>0</v>
      </c>
      <c r="BP10" s="25">
        <v>0.424837962962963</v>
      </c>
      <c r="BQ10" s="113"/>
      <c r="BR10" s="25">
        <f>TIME(,Y10+AI10+AS10+BC10+BL10,AJ10+Z10+AT10+BD10+BM10)</f>
        <v>0.013668981481481482</v>
      </c>
      <c r="BS10" s="35">
        <f>BP10-M10-BR10</f>
        <v>0.020196759259259296</v>
      </c>
      <c r="BT10" s="36">
        <f>((((HOUR(BS10))*3600)+((MINUTE(BS10))*60)+(SECOND(BS10)))*2)/60</f>
        <v>58.166666666666664</v>
      </c>
      <c r="BU10" s="36">
        <f t="shared" si="0"/>
        <v>112.69666666666666</v>
      </c>
      <c r="BV10" s="10">
        <f>L10-BU10</f>
        <v>892.3033333333333</v>
      </c>
      <c r="BW10" s="6"/>
      <c r="BX10" s="6"/>
      <c r="BY10" s="3"/>
      <c r="BZ10" s="3"/>
      <c r="CA10" s="3"/>
    </row>
    <row r="11" spans="1:79" ht="12.75">
      <c r="A11" s="28">
        <v>3</v>
      </c>
      <c r="B11" s="31"/>
      <c r="C11" s="20">
        <v>8</v>
      </c>
      <c r="D11" s="19" t="s">
        <v>68</v>
      </c>
      <c r="E11" s="21"/>
      <c r="F11" s="21"/>
      <c r="G11" s="21" t="s">
        <v>90</v>
      </c>
      <c r="H11" s="96">
        <v>2008</v>
      </c>
      <c r="I11" s="96">
        <v>2007</v>
      </c>
      <c r="J11" s="96">
        <v>2007</v>
      </c>
      <c r="K11" s="97">
        <f>VLOOKUP(H11,Letnice!$D$2:$E$12,2,0)+VLOOKUP(I11,Letnice!$D$2:$E$12,2,0)+VLOOKUP(J11,Letnice!$D$2:$E$12,2,0)</f>
        <v>44</v>
      </c>
      <c r="L11" s="105">
        <f>VLOOKUP(K11,Letnice!$D$16:$E$28,2,0)</f>
        <v>1002</v>
      </c>
      <c r="M11" s="25">
        <v>0.3951388888888889</v>
      </c>
      <c r="N11" s="78"/>
      <c r="O11" s="24">
        <v>23.39</v>
      </c>
      <c r="P11" s="11">
        <v>0</v>
      </c>
      <c r="Q11" s="25"/>
      <c r="R11" s="78">
        <v>0</v>
      </c>
      <c r="S11" s="129">
        <v>9</v>
      </c>
      <c r="T11" s="130">
        <v>32</v>
      </c>
      <c r="U11" s="131">
        <v>33</v>
      </c>
      <c r="V11" s="129">
        <v>9</v>
      </c>
      <c r="W11" s="130">
        <v>36</v>
      </c>
      <c r="X11" s="131">
        <v>27</v>
      </c>
      <c r="Y11" s="74">
        <f>ROUNDDOWN(((V11*3600+W11*60+X11)-(S11*3600+T11*60+U11))/60,0)</f>
        <v>3</v>
      </c>
      <c r="Z11" s="75">
        <f>MOD((V11*3600+W11*60+X11)-(S11*3600+T11*60+U11),60)</f>
        <v>54</v>
      </c>
      <c r="AA11" s="24">
        <v>18.42</v>
      </c>
      <c r="AB11" s="11">
        <v>0</v>
      </c>
      <c r="AC11" s="129">
        <v>9</v>
      </c>
      <c r="AD11" s="130">
        <v>38</v>
      </c>
      <c r="AE11" s="131">
        <v>8</v>
      </c>
      <c r="AF11" s="129">
        <v>9</v>
      </c>
      <c r="AG11" s="130">
        <v>40</v>
      </c>
      <c r="AH11" s="131">
        <v>55</v>
      </c>
      <c r="AI11" s="74">
        <f>ROUNDDOWN(((AF11*3600+AG11*60+AH11)-(AC11*3600+AD11*60+AE11))/60,0)</f>
        <v>2</v>
      </c>
      <c r="AJ11" s="75">
        <f>MOD((AF11*3600+AG11*60+AH11)-(AC11*3600+AD11*60+AE11),60)</f>
        <v>47</v>
      </c>
      <c r="AL11" s="11">
        <v>0</v>
      </c>
      <c r="AM11" s="129">
        <v>9</v>
      </c>
      <c r="AN11" s="130">
        <v>44</v>
      </c>
      <c r="AO11" s="131">
        <v>15</v>
      </c>
      <c r="AP11" s="129">
        <v>9</v>
      </c>
      <c r="AQ11" s="130">
        <v>48</v>
      </c>
      <c r="AR11" s="131">
        <v>5</v>
      </c>
      <c r="AS11" s="74">
        <f>ROUNDDOWN(((AP11*3600+AQ11*60+AR11)-(AM11*3600+AN11*60+AO11))/60,0)</f>
        <v>3</v>
      </c>
      <c r="AT11" s="75">
        <f>MOD((AP11*3600+AQ11*60+AR11)-(AM11*3600+AN11*60+AO11),60)</f>
        <v>50</v>
      </c>
      <c r="AU11" s="24"/>
      <c r="AV11" s="11">
        <v>2</v>
      </c>
      <c r="AW11" s="129">
        <v>99</v>
      </c>
      <c r="AX11" s="130">
        <v>99</v>
      </c>
      <c r="AY11" s="131">
        <v>99</v>
      </c>
      <c r="AZ11" s="129">
        <v>99</v>
      </c>
      <c r="BA11" s="130">
        <v>99</v>
      </c>
      <c r="BB11" s="131">
        <v>99</v>
      </c>
      <c r="BC11" s="74">
        <f>ROUNDDOWN(((AZ11*3600+BA11*60+BB11)-(AW11*3600+AX11*60+AY11))/60,0)</f>
        <v>0</v>
      </c>
      <c r="BD11" s="75">
        <f>MOD((AZ11*3600+BA11*60+BB11)-(AW11*3600+AX11*60+AY11),60)</f>
        <v>0</v>
      </c>
      <c r="BE11" s="11"/>
      <c r="BF11" s="129">
        <v>9</v>
      </c>
      <c r="BG11" s="130">
        <v>58</v>
      </c>
      <c r="BH11" s="131">
        <v>30</v>
      </c>
      <c r="BI11" s="129">
        <v>10</v>
      </c>
      <c r="BJ11" s="130">
        <v>1</v>
      </c>
      <c r="BK11" s="131">
        <v>30</v>
      </c>
      <c r="BL11" s="74">
        <f>ROUNDDOWN(((BI11*3600+BJ11*60+BK11)-(BF11*3600+BG11*60+BH11))/60,0)</f>
        <v>3</v>
      </c>
      <c r="BM11" s="75">
        <f>MOD((BI11*3600+BJ11*60+BK11)-(BF11*3600+BG11*60+BH11),60)</f>
        <v>0</v>
      </c>
      <c r="BN11" s="24">
        <v>23</v>
      </c>
      <c r="BO11" s="11">
        <v>0</v>
      </c>
      <c r="BP11" s="25">
        <v>0.42114583333333333</v>
      </c>
      <c r="BQ11" s="113"/>
      <c r="BR11" s="25">
        <f>TIME(,Y11+AI11+AS11+BC11+BL11,AJ11+Z11+AT11+BD11+BM11)</f>
        <v>0.009386574074074073</v>
      </c>
      <c r="BS11" s="35">
        <f>BP11-M11-BR11</f>
        <v>0.016620370370370383</v>
      </c>
      <c r="BT11" s="36">
        <f>((((HOUR(BS11))*3600)+((MINUTE(BS11))*60)+(SECOND(BS11)))*2)/60</f>
        <v>47.86666666666667</v>
      </c>
      <c r="BU11" s="36">
        <f t="shared" si="0"/>
        <v>114.67666666666668</v>
      </c>
      <c r="BV11" s="10">
        <f>L11-BU11</f>
        <v>887.3233333333333</v>
      </c>
      <c r="BW11" s="6"/>
      <c r="BX11" s="6"/>
      <c r="BY11" s="3"/>
      <c r="BZ11" s="3"/>
      <c r="CA11" s="3"/>
    </row>
    <row r="12" spans="1:79" ht="12.75">
      <c r="A12" s="28">
        <v>4</v>
      </c>
      <c r="B12" s="32"/>
      <c r="C12" s="17">
        <v>40</v>
      </c>
      <c r="D12" s="21" t="s">
        <v>123</v>
      </c>
      <c r="E12" s="21"/>
      <c r="F12" s="21"/>
      <c r="G12" s="21" t="s">
        <v>128</v>
      </c>
      <c r="H12" s="96">
        <v>2010</v>
      </c>
      <c r="I12" s="96">
        <v>2010</v>
      </c>
      <c r="J12" s="96">
        <v>2010</v>
      </c>
      <c r="K12" s="97">
        <f>VLOOKUP(H12,Letnice!$D$2:$E$12,2,0)+VLOOKUP(I12,Letnice!$D$2:$E$12,2,0)+VLOOKUP(J12,Letnice!$D$2:$E$12,2,0)</f>
        <v>36</v>
      </c>
      <c r="L12" s="105">
        <f>VLOOKUP(K12,Letnice!$D$16:$E$28,2,0)</f>
        <v>1005</v>
      </c>
      <c r="M12" s="25">
        <v>0.4395833333333334</v>
      </c>
      <c r="N12" s="78"/>
      <c r="O12" s="24">
        <v>18.98</v>
      </c>
      <c r="P12" s="11">
        <v>0</v>
      </c>
      <c r="Q12" s="25"/>
      <c r="R12" s="78">
        <v>0</v>
      </c>
      <c r="S12" s="129">
        <v>10</v>
      </c>
      <c r="T12" s="130">
        <v>36</v>
      </c>
      <c r="U12" s="131">
        <v>32</v>
      </c>
      <c r="V12" s="129">
        <v>10</v>
      </c>
      <c r="W12" s="130">
        <v>40</v>
      </c>
      <c r="X12" s="131">
        <v>1</v>
      </c>
      <c r="Y12" s="74">
        <f>ROUNDDOWN(((V12*3600+W12*60+X12)-(S12*3600+T12*60+U12))/60,0)</f>
        <v>3</v>
      </c>
      <c r="Z12" s="75">
        <f>MOD((V12*3600+W12*60+X12)-(S12*3600+T12*60+U12),60)</f>
        <v>29</v>
      </c>
      <c r="AA12" s="24">
        <v>26.45</v>
      </c>
      <c r="AB12" s="11">
        <v>20</v>
      </c>
      <c r="AC12" s="129">
        <v>10</v>
      </c>
      <c r="AD12" s="130">
        <v>41</v>
      </c>
      <c r="AE12" s="131">
        <v>48</v>
      </c>
      <c r="AF12" s="129">
        <v>10</v>
      </c>
      <c r="AG12" s="130">
        <v>44</v>
      </c>
      <c r="AH12" s="131">
        <v>26</v>
      </c>
      <c r="AI12" s="74">
        <f>ROUNDDOWN(((AF12*3600+AG12*60+AH12)-(AC12*3600+AD12*60+AE12))/60,0)</f>
        <v>2</v>
      </c>
      <c r="AJ12" s="75">
        <f>MOD((AF12*3600+AG12*60+AH12)-(AC12*3600+AD12*60+AE12),60)</f>
        <v>38</v>
      </c>
      <c r="AL12" s="11">
        <v>0</v>
      </c>
      <c r="AM12" s="129">
        <v>10</v>
      </c>
      <c r="AN12" s="130">
        <v>52</v>
      </c>
      <c r="AO12" s="131">
        <v>10</v>
      </c>
      <c r="AP12" s="129">
        <v>10</v>
      </c>
      <c r="AQ12" s="130">
        <v>55</v>
      </c>
      <c r="AR12" s="131">
        <v>0</v>
      </c>
      <c r="AS12" s="74">
        <f>ROUNDDOWN(((AP12*3600+AQ12*60+AR12)-(AM12*3600+AN12*60+AO12))/60,0)</f>
        <v>2</v>
      </c>
      <c r="AT12" s="75">
        <f>MOD((AP12*3600+AQ12*60+AR12)-(AM12*3600+AN12*60+AO12),60)</f>
        <v>50</v>
      </c>
      <c r="AU12" s="24"/>
      <c r="AV12" s="11">
        <v>0</v>
      </c>
      <c r="AW12" s="129"/>
      <c r="AX12" s="130"/>
      <c r="AY12" s="131"/>
      <c r="AZ12" s="129"/>
      <c r="BA12" s="130"/>
      <c r="BB12" s="131"/>
      <c r="BC12" s="74">
        <f>ROUNDDOWN(((AZ12*3600+BA12*60+BB12)-(AW12*3600+AX12*60+AY12))/60,0)</f>
        <v>0</v>
      </c>
      <c r="BD12" s="75">
        <f>MOD((AZ12*3600+BA12*60+BB12)-(AW12*3600+AX12*60+AY12),60)</f>
        <v>0</v>
      </c>
      <c r="BE12" s="11"/>
      <c r="BF12" s="129">
        <v>11</v>
      </c>
      <c r="BG12" s="130">
        <v>11</v>
      </c>
      <c r="BH12" s="131">
        <v>30</v>
      </c>
      <c r="BI12" s="129">
        <v>11</v>
      </c>
      <c r="BJ12" s="130">
        <v>14</v>
      </c>
      <c r="BK12" s="131">
        <v>10</v>
      </c>
      <c r="BL12" s="74">
        <f>ROUNDDOWN(((BI12*3600+BJ12*60+BK12)-(BF12*3600+BG12*60+BH12))/60,0)</f>
        <v>2</v>
      </c>
      <c r="BM12" s="75">
        <f>MOD((BI12*3600+BJ12*60+BK12)-(BF12*3600+BG12*60+BH12),60)</f>
        <v>40</v>
      </c>
      <c r="BN12" s="24">
        <v>15.5</v>
      </c>
      <c r="BO12" s="11">
        <v>0</v>
      </c>
      <c r="BP12" s="25">
        <v>0.4715740740740741</v>
      </c>
      <c r="BQ12" s="113"/>
      <c r="BR12" s="25">
        <f>TIME(,Y12+AI12+AS12+BC12+BL12,AJ12+Z12+AT12+BD12+BM12)</f>
        <v>0.00806712962962963</v>
      </c>
      <c r="BS12" s="35">
        <f>BP12-M12-BR12</f>
        <v>0.023923611111111076</v>
      </c>
      <c r="BT12" s="36">
        <f>((((HOUR(BS12))*3600)+((MINUTE(BS12))*60)+(SECOND(BS12)))*2)/60</f>
        <v>68.9</v>
      </c>
      <c r="BU12" s="36">
        <f t="shared" si="0"/>
        <v>149.83</v>
      </c>
      <c r="BV12" s="10">
        <f>L12-BU12</f>
        <v>855.17</v>
      </c>
      <c r="BW12" s="6"/>
      <c r="BX12" s="6"/>
      <c r="BY12" s="3"/>
      <c r="BZ12" s="3"/>
      <c r="CA12" s="3"/>
    </row>
    <row r="13" spans="1:79" ht="12.75">
      <c r="A13" s="28">
        <v>5</v>
      </c>
      <c r="B13" s="31"/>
      <c r="C13" s="20"/>
      <c r="D13" s="19"/>
      <c r="E13" s="21"/>
      <c r="F13" s="21"/>
      <c r="G13" s="21"/>
      <c r="H13" s="96"/>
      <c r="I13" s="96"/>
      <c r="J13" s="96"/>
      <c r="K13" s="97" t="e">
        <f>VLOOKUP(H13,Letnice!$D$2:$E$12,2,0)+VLOOKUP(I13,Letnice!$D$2:$E$12,2,0)+VLOOKUP(J13,Letnice!$D$2:$E$12,2,0)</f>
        <v>#N/A</v>
      </c>
      <c r="L13" s="105" t="e">
        <f>VLOOKUP(K13,Letnice!$D$16:$E$28,2,0)</f>
        <v>#N/A</v>
      </c>
      <c r="M13" s="25"/>
      <c r="N13" s="78"/>
      <c r="O13" s="24"/>
      <c r="P13" s="11"/>
      <c r="Q13" s="25"/>
      <c r="R13" s="78">
        <v>0</v>
      </c>
      <c r="S13" s="129"/>
      <c r="T13" s="130"/>
      <c r="U13" s="131"/>
      <c r="V13" s="129"/>
      <c r="W13" s="130"/>
      <c r="X13" s="131"/>
      <c r="Y13" s="74">
        <f aca="true" t="shared" si="1" ref="Y13:Y42">ROUNDDOWN(((V13*3600+W13*60+X13)-(S13*3600+T13*60+U13))/60,0)</f>
        <v>0</v>
      </c>
      <c r="Z13" s="75">
        <f aca="true" t="shared" si="2" ref="Z13:Z41">MOD((V13*3600+W13*60+X13)-(S13*3600+T13*60+U13),60)</f>
        <v>0</v>
      </c>
      <c r="AA13" s="24"/>
      <c r="AB13" s="11"/>
      <c r="AC13" s="129"/>
      <c r="AD13" s="130"/>
      <c r="AE13" s="131"/>
      <c r="AF13" s="129"/>
      <c r="AG13" s="130"/>
      <c r="AH13" s="131"/>
      <c r="AI13" s="74">
        <f aca="true" t="shared" si="3" ref="AI13:AI42">ROUNDDOWN(((AF13*3600+AG13*60+AH13)-(AC13*3600+AD13*60+AE13))/60,0)</f>
        <v>0</v>
      </c>
      <c r="AJ13" s="75">
        <f aca="true" t="shared" si="4" ref="AJ13:AJ42">MOD((AF13*3600+AG13*60+AH13)-(AC13*3600+AD13*60+AE13),60)</f>
        <v>0</v>
      </c>
      <c r="AL13" s="11"/>
      <c r="AM13" s="129"/>
      <c r="AN13" s="130"/>
      <c r="AO13" s="131"/>
      <c r="AP13" s="129"/>
      <c r="AQ13" s="130"/>
      <c r="AR13" s="131"/>
      <c r="AS13" s="74">
        <f aca="true" t="shared" si="5" ref="AS13:AS42">ROUNDDOWN(((AP13*3600+AQ13*60+AR13)-(AM13*3600+AN13*60+AO13))/60,0)</f>
        <v>0</v>
      </c>
      <c r="AT13" s="75">
        <f aca="true" t="shared" si="6" ref="AT13:AT42">MOD((AP13*3600+AQ13*60+AR13)-(AM13*3600+AN13*60+AO13),60)</f>
        <v>0</v>
      </c>
      <c r="AU13" s="24"/>
      <c r="AV13" s="11"/>
      <c r="AW13" s="129"/>
      <c r="AX13" s="130"/>
      <c r="AY13" s="131"/>
      <c r="AZ13" s="129"/>
      <c r="BA13" s="130"/>
      <c r="BB13" s="131"/>
      <c r="BC13" s="74">
        <f aca="true" t="shared" si="7" ref="BC13:BC42">ROUNDDOWN(((AZ13*3600+BA13*60+BB13)-(AW13*3600+AX13*60+AY13))/60,0)</f>
        <v>0</v>
      </c>
      <c r="BD13" s="75">
        <f aca="true" t="shared" si="8" ref="BD13:BD42">MOD((AZ13*3600+BA13*60+BB13)-(AW13*3600+AX13*60+AY13),60)</f>
        <v>0</v>
      </c>
      <c r="BE13" s="11"/>
      <c r="BF13" s="129"/>
      <c r="BG13" s="130"/>
      <c r="BH13" s="131"/>
      <c r="BI13" s="129"/>
      <c r="BJ13" s="130"/>
      <c r="BK13" s="131"/>
      <c r="BL13" s="74">
        <f aca="true" t="shared" si="9" ref="BL13:BL42">ROUNDDOWN(((BI13*3600+BJ13*60+BK13)-(BF13*3600+BG13*60+BH13))/60,0)</f>
        <v>0</v>
      </c>
      <c r="BM13" s="75">
        <f aca="true" t="shared" si="10" ref="BM13:BM42">MOD((BI13*3600+BJ13*60+BK13)-(BF13*3600+BG13*60+BH13),60)</f>
        <v>0</v>
      </c>
      <c r="BN13" s="24"/>
      <c r="BO13" s="11"/>
      <c r="BP13" s="25"/>
      <c r="BQ13" s="113"/>
      <c r="BR13" s="25">
        <f aca="true" t="shared" si="11" ref="BR13:BR42">TIME(,Y13+AI13+AS13+BC13+BL13,AJ13+Z13+AT13+BD13+BM13)</f>
        <v>0</v>
      </c>
      <c r="BS13" s="35">
        <f aca="true" t="shared" si="12" ref="BS13:BS42">BP13-M13-BR13</f>
        <v>0</v>
      </c>
      <c r="BT13" s="36">
        <f aca="true" t="shared" si="13" ref="BT13:BT42">((((HOUR(BS13))*3600)+((MINUTE(BS13))*60)+(SECOND(BS13)))*2)/60</f>
        <v>0</v>
      </c>
      <c r="BU13" s="36">
        <f t="shared" si="0"/>
        <v>0</v>
      </c>
      <c r="BV13" s="10" t="e">
        <f aca="true" t="shared" si="14" ref="BV13:BV42">L13-BU13</f>
        <v>#N/A</v>
      </c>
      <c r="BW13" s="6"/>
      <c r="BX13" s="6"/>
      <c r="BY13" s="3"/>
      <c r="BZ13" s="3"/>
      <c r="CA13" s="3"/>
    </row>
    <row r="14" spans="1:79" ht="12.75">
      <c r="A14" s="28">
        <v>6</v>
      </c>
      <c r="B14" s="31"/>
      <c r="C14" s="20"/>
      <c r="D14" s="19"/>
      <c r="E14" s="21"/>
      <c r="F14" s="21"/>
      <c r="G14" s="21"/>
      <c r="H14" s="96"/>
      <c r="I14" s="96"/>
      <c r="J14" s="96"/>
      <c r="K14" s="97" t="e">
        <f>VLOOKUP(H14,Letnice!$D$2:$E$12,2,0)+VLOOKUP(I14,Letnice!$D$2:$E$12,2,0)+VLOOKUP(J14,Letnice!$D$2:$E$12,2,0)</f>
        <v>#N/A</v>
      </c>
      <c r="L14" s="105" t="e">
        <f>VLOOKUP(K14,Letnice!$D$16:$E$28,2,0)</f>
        <v>#N/A</v>
      </c>
      <c r="M14" s="25"/>
      <c r="N14" s="78"/>
      <c r="O14" s="24"/>
      <c r="P14" s="11"/>
      <c r="Q14" s="25"/>
      <c r="R14" s="78">
        <v>0</v>
      </c>
      <c r="S14" s="129"/>
      <c r="T14" s="130"/>
      <c r="U14" s="131"/>
      <c r="V14" s="129"/>
      <c r="W14" s="130"/>
      <c r="X14" s="131"/>
      <c r="Y14" s="74">
        <f t="shared" si="1"/>
        <v>0</v>
      </c>
      <c r="Z14" s="75">
        <f t="shared" si="2"/>
        <v>0</v>
      </c>
      <c r="AA14" s="24"/>
      <c r="AB14" s="11"/>
      <c r="AC14" s="129"/>
      <c r="AD14" s="130"/>
      <c r="AE14" s="131"/>
      <c r="AF14" s="129"/>
      <c r="AG14" s="130"/>
      <c r="AH14" s="131"/>
      <c r="AI14" s="74">
        <f t="shared" si="3"/>
        <v>0</v>
      </c>
      <c r="AJ14" s="75">
        <f t="shared" si="4"/>
        <v>0</v>
      </c>
      <c r="AL14" s="11"/>
      <c r="AM14" s="129"/>
      <c r="AN14" s="130"/>
      <c r="AO14" s="131"/>
      <c r="AP14" s="129"/>
      <c r="AQ14" s="130"/>
      <c r="AR14" s="131"/>
      <c r="AS14" s="74">
        <f t="shared" si="5"/>
        <v>0</v>
      </c>
      <c r="AT14" s="75">
        <f t="shared" si="6"/>
        <v>0</v>
      </c>
      <c r="AU14" s="24"/>
      <c r="AV14" s="11"/>
      <c r="AW14" s="129"/>
      <c r="AX14" s="130"/>
      <c r="AY14" s="131"/>
      <c r="AZ14" s="129"/>
      <c r="BA14" s="130"/>
      <c r="BB14" s="131"/>
      <c r="BC14" s="74">
        <f t="shared" si="7"/>
        <v>0</v>
      </c>
      <c r="BD14" s="75">
        <f t="shared" si="8"/>
        <v>0</v>
      </c>
      <c r="BE14" s="11"/>
      <c r="BF14" s="129"/>
      <c r="BG14" s="130"/>
      <c r="BH14" s="131"/>
      <c r="BI14" s="129"/>
      <c r="BJ14" s="130"/>
      <c r="BK14" s="131"/>
      <c r="BL14" s="74">
        <f t="shared" si="9"/>
        <v>0</v>
      </c>
      <c r="BM14" s="75">
        <f t="shared" si="10"/>
        <v>0</v>
      </c>
      <c r="BN14" s="24"/>
      <c r="BO14" s="11"/>
      <c r="BP14" s="25"/>
      <c r="BQ14" s="113"/>
      <c r="BR14" s="25">
        <f t="shared" si="11"/>
        <v>0</v>
      </c>
      <c r="BS14" s="35">
        <f t="shared" si="12"/>
        <v>0</v>
      </c>
      <c r="BT14" s="36">
        <f t="shared" si="13"/>
        <v>0</v>
      </c>
      <c r="BU14" s="36">
        <f t="shared" si="0"/>
        <v>0</v>
      </c>
      <c r="BV14" s="10" t="e">
        <f t="shared" si="14"/>
        <v>#N/A</v>
      </c>
      <c r="BW14" s="6"/>
      <c r="BX14" s="6"/>
      <c r="BY14" s="3"/>
      <c r="BZ14" s="3"/>
      <c r="CA14" s="3"/>
    </row>
    <row r="15" spans="1:79" ht="12.75">
      <c r="A15" s="28">
        <v>7</v>
      </c>
      <c r="B15" s="31"/>
      <c r="C15" s="20"/>
      <c r="D15" s="19"/>
      <c r="E15" s="21"/>
      <c r="F15" s="21"/>
      <c r="G15" s="21"/>
      <c r="H15" s="96"/>
      <c r="I15" s="96"/>
      <c r="J15" s="96"/>
      <c r="K15" s="97" t="e">
        <f>VLOOKUP(H15,Letnice!$D$2:$E$12,2,0)+VLOOKUP(I15,Letnice!$D$2:$E$12,2,0)+VLOOKUP(J15,Letnice!$D$2:$E$12,2,0)</f>
        <v>#N/A</v>
      </c>
      <c r="L15" s="105" t="e">
        <f>VLOOKUP(K15,Letnice!$D$16:$E$28,2,0)</f>
        <v>#N/A</v>
      </c>
      <c r="M15" s="25"/>
      <c r="N15" s="78"/>
      <c r="O15" s="24"/>
      <c r="P15" s="11"/>
      <c r="Q15" s="25"/>
      <c r="R15" s="78">
        <v>0</v>
      </c>
      <c r="S15" s="129"/>
      <c r="T15" s="130"/>
      <c r="U15" s="131"/>
      <c r="V15" s="129"/>
      <c r="W15" s="130"/>
      <c r="X15" s="131"/>
      <c r="Y15" s="74">
        <f t="shared" si="1"/>
        <v>0</v>
      </c>
      <c r="Z15" s="75">
        <f t="shared" si="2"/>
        <v>0</v>
      </c>
      <c r="AA15" s="24"/>
      <c r="AB15" s="11"/>
      <c r="AC15" s="129"/>
      <c r="AD15" s="130"/>
      <c r="AE15" s="131"/>
      <c r="AF15" s="129"/>
      <c r="AG15" s="130"/>
      <c r="AH15" s="131"/>
      <c r="AI15" s="74">
        <f t="shared" si="3"/>
        <v>0</v>
      </c>
      <c r="AJ15" s="75">
        <f t="shared" si="4"/>
        <v>0</v>
      </c>
      <c r="AL15" s="11"/>
      <c r="AM15" s="129"/>
      <c r="AN15" s="130"/>
      <c r="AO15" s="131"/>
      <c r="AP15" s="129"/>
      <c r="AQ15" s="130"/>
      <c r="AR15" s="131"/>
      <c r="AS15" s="74">
        <f t="shared" si="5"/>
        <v>0</v>
      </c>
      <c r="AT15" s="75">
        <f t="shared" si="6"/>
        <v>0</v>
      </c>
      <c r="AU15" s="24"/>
      <c r="AV15" s="11"/>
      <c r="AW15" s="129"/>
      <c r="AX15" s="130"/>
      <c r="AY15" s="131"/>
      <c r="AZ15" s="129"/>
      <c r="BA15" s="130"/>
      <c r="BB15" s="131"/>
      <c r="BC15" s="74">
        <f t="shared" si="7"/>
        <v>0</v>
      </c>
      <c r="BD15" s="75">
        <f t="shared" si="8"/>
        <v>0</v>
      </c>
      <c r="BE15" s="11"/>
      <c r="BF15" s="129"/>
      <c r="BG15" s="130"/>
      <c r="BH15" s="131"/>
      <c r="BI15" s="129"/>
      <c r="BJ15" s="130"/>
      <c r="BK15" s="131"/>
      <c r="BL15" s="74">
        <f t="shared" si="9"/>
        <v>0</v>
      </c>
      <c r="BM15" s="75">
        <f t="shared" si="10"/>
        <v>0</v>
      </c>
      <c r="BN15" s="24"/>
      <c r="BO15" s="11"/>
      <c r="BP15" s="25"/>
      <c r="BQ15" s="113"/>
      <c r="BR15" s="25">
        <f t="shared" si="11"/>
        <v>0</v>
      </c>
      <c r="BS15" s="35">
        <f t="shared" si="12"/>
        <v>0</v>
      </c>
      <c r="BT15" s="36">
        <f t="shared" si="13"/>
        <v>0</v>
      </c>
      <c r="BU15" s="36">
        <f t="shared" si="0"/>
        <v>0</v>
      </c>
      <c r="BV15" s="10" t="e">
        <f t="shared" si="14"/>
        <v>#N/A</v>
      </c>
      <c r="BW15" s="6"/>
      <c r="BX15" s="6"/>
      <c r="BY15" s="3"/>
      <c r="BZ15" s="3"/>
      <c r="CA15" s="3"/>
    </row>
    <row r="16" spans="1:79" ht="12.75">
      <c r="A16" s="28">
        <v>8</v>
      </c>
      <c r="B16" s="31"/>
      <c r="C16" s="20"/>
      <c r="D16" s="19"/>
      <c r="E16" s="21"/>
      <c r="F16" s="21"/>
      <c r="G16" s="21"/>
      <c r="H16" s="96"/>
      <c r="I16" s="96"/>
      <c r="J16" s="96"/>
      <c r="K16" s="97" t="e">
        <f>VLOOKUP(H16,Letnice!$D$2:$E$12,2,0)+VLOOKUP(I16,Letnice!$D$2:$E$12,2,0)+VLOOKUP(J16,Letnice!$D$2:$E$12,2,0)</f>
        <v>#N/A</v>
      </c>
      <c r="L16" s="105" t="e">
        <f>VLOOKUP(K16,Letnice!$D$16:$E$28,2,0)</f>
        <v>#N/A</v>
      </c>
      <c r="M16" s="25"/>
      <c r="N16" s="78"/>
      <c r="O16" s="24"/>
      <c r="P16" s="11"/>
      <c r="Q16" s="25"/>
      <c r="R16" s="78">
        <v>0</v>
      </c>
      <c r="S16" s="129"/>
      <c r="T16" s="130"/>
      <c r="U16" s="131"/>
      <c r="V16" s="129"/>
      <c r="W16" s="130"/>
      <c r="X16" s="131"/>
      <c r="Y16" s="74">
        <f t="shared" si="1"/>
        <v>0</v>
      </c>
      <c r="Z16" s="75">
        <f t="shared" si="2"/>
        <v>0</v>
      </c>
      <c r="AA16" s="24"/>
      <c r="AB16" s="11"/>
      <c r="AC16" s="129"/>
      <c r="AD16" s="130"/>
      <c r="AE16" s="131"/>
      <c r="AF16" s="129"/>
      <c r="AG16" s="130"/>
      <c r="AH16" s="131"/>
      <c r="AI16" s="74">
        <f t="shared" si="3"/>
        <v>0</v>
      </c>
      <c r="AJ16" s="75">
        <f t="shared" si="4"/>
        <v>0</v>
      </c>
      <c r="AL16" s="11"/>
      <c r="AM16" s="129"/>
      <c r="AN16" s="130"/>
      <c r="AO16" s="131"/>
      <c r="AP16" s="129"/>
      <c r="AQ16" s="130"/>
      <c r="AR16" s="131"/>
      <c r="AS16" s="74">
        <f t="shared" si="5"/>
        <v>0</v>
      </c>
      <c r="AT16" s="75">
        <f t="shared" si="6"/>
        <v>0</v>
      </c>
      <c r="AU16" s="24"/>
      <c r="AV16" s="11"/>
      <c r="AW16" s="129"/>
      <c r="AX16" s="130"/>
      <c r="AY16" s="131"/>
      <c r="AZ16" s="129"/>
      <c r="BA16" s="130"/>
      <c r="BB16" s="131"/>
      <c r="BC16" s="74">
        <f t="shared" si="7"/>
        <v>0</v>
      </c>
      <c r="BD16" s="75">
        <f t="shared" si="8"/>
        <v>0</v>
      </c>
      <c r="BE16" s="11"/>
      <c r="BF16" s="129"/>
      <c r="BG16" s="130"/>
      <c r="BH16" s="131"/>
      <c r="BI16" s="129"/>
      <c r="BJ16" s="130"/>
      <c r="BK16" s="131"/>
      <c r="BL16" s="74">
        <f t="shared" si="9"/>
        <v>0</v>
      </c>
      <c r="BM16" s="75">
        <f t="shared" si="10"/>
        <v>0</v>
      </c>
      <c r="BN16" s="24"/>
      <c r="BO16" s="11"/>
      <c r="BP16" s="25"/>
      <c r="BQ16" s="113"/>
      <c r="BR16" s="25">
        <f t="shared" si="11"/>
        <v>0</v>
      </c>
      <c r="BS16" s="35">
        <f t="shared" si="12"/>
        <v>0</v>
      </c>
      <c r="BT16" s="36">
        <f t="shared" si="13"/>
        <v>0</v>
      </c>
      <c r="BU16" s="36">
        <f t="shared" si="0"/>
        <v>0</v>
      </c>
      <c r="BV16" s="10" t="e">
        <f t="shared" si="14"/>
        <v>#N/A</v>
      </c>
      <c r="BW16" s="6"/>
      <c r="BX16" s="6"/>
      <c r="BY16" s="3"/>
      <c r="BZ16" s="3"/>
      <c r="CA16" s="3"/>
    </row>
    <row r="17" spans="1:79" ht="12.75">
      <c r="A17" s="28">
        <v>9</v>
      </c>
      <c r="B17" s="31"/>
      <c r="C17" s="20"/>
      <c r="D17" s="19"/>
      <c r="E17" s="21"/>
      <c r="F17" s="21"/>
      <c r="G17" s="21"/>
      <c r="H17" s="96"/>
      <c r="I17" s="96"/>
      <c r="J17" s="96"/>
      <c r="K17" s="97" t="e">
        <f>VLOOKUP(H17,Letnice!$D$2:$E$12,2,0)+VLOOKUP(I17,Letnice!$D$2:$E$12,2,0)+VLOOKUP(J17,Letnice!$D$2:$E$12,2,0)</f>
        <v>#N/A</v>
      </c>
      <c r="L17" s="105" t="e">
        <f>VLOOKUP(K17,Letnice!$D$16:$E$28,2,0)</f>
        <v>#N/A</v>
      </c>
      <c r="M17" s="25"/>
      <c r="N17" s="78"/>
      <c r="O17" s="24"/>
      <c r="P17" s="11"/>
      <c r="Q17" s="25"/>
      <c r="R17" s="78">
        <v>0</v>
      </c>
      <c r="S17" s="129"/>
      <c r="T17" s="130"/>
      <c r="U17" s="131"/>
      <c r="V17" s="129"/>
      <c r="W17" s="130"/>
      <c r="X17" s="131"/>
      <c r="Y17" s="74">
        <f t="shared" si="1"/>
        <v>0</v>
      </c>
      <c r="Z17" s="75">
        <f t="shared" si="2"/>
        <v>0</v>
      </c>
      <c r="AA17" s="24"/>
      <c r="AB17" s="11"/>
      <c r="AC17" s="129"/>
      <c r="AD17" s="130"/>
      <c r="AE17" s="131"/>
      <c r="AF17" s="129"/>
      <c r="AG17" s="130"/>
      <c r="AH17" s="131"/>
      <c r="AI17" s="74">
        <f t="shared" si="3"/>
        <v>0</v>
      </c>
      <c r="AJ17" s="75">
        <f t="shared" si="4"/>
        <v>0</v>
      </c>
      <c r="AL17" s="11"/>
      <c r="AM17" s="129"/>
      <c r="AN17" s="130"/>
      <c r="AO17" s="131"/>
      <c r="AP17" s="129"/>
      <c r="AQ17" s="130"/>
      <c r="AR17" s="131"/>
      <c r="AS17" s="74">
        <f t="shared" si="5"/>
        <v>0</v>
      </c>
      <c r="AT17" s="75">
        <f t="shared" si="6"/>
        <v>0</v>
      </c>
      <c r="AU17" s="24"/>
      <c r="AV17" s="11"/>
      <c r="AW17" s="129"/>
      <c r="AX17" s="130"/>
      <c r="AY17" s="131"/>
      <c r="AZ17" s="129"/>
      <c r="BA17" s="130"/>
      <c r="BB17" s="131"/>
      <c r="BC17" s="74">
        <f t="shared" si="7"/>
        <v>0</v>
      </c>
      <c r="BD17" s="75">
        <f t="shared" si="8"/>
        <v>0</v>
      </c>
      <c r="BE17" s="11"/>
      <c r="BF17" s="129"/>
      <c r="BG17" s="130"/>
      <c r="BH17" s="131"/>
      <c r="BI17" s="129"/>
      <c r="BJ17" s="130"/>
      <c r="BK17" s="131"/>
      <c r="BL17" s="74">
        <f t="shared" si="9"/>
        <v>0</v>
      </c>
      <c r="BM17" s="75">
        <f t="shared" si="10"/>
        <v>0</v>
      </c>
      <c r="BN17" s="24"/>
      <c r="BO17" s="11"/>
      <c r="BP17" s="25"/>
      <c r="BQ17" s="113"/>
      <c r="BR17" s="25">
        <f t="shared" si="11"/>
        <v>0</v>
      </c>
      <c r="BS17" s="35">
        <f t="shared" si="12"/>
        <v>0</v>
      </c>
      <c r="BT17" s="36">
        <f t="shared" si="13"/>
        <v>0</v>
      </c>
      <c r="BU17" s="36">
        <f t="shared" si="0"/>
        <v>0</v>
      </c>
      <c r="BV17" s="10" t="e">
        <f t="shared" si="14"/>
        <v>#N/A</v>
      </c>
      <c r="BW17" s="6"/>
      <c r="BX17" s="6"/>
      <c r="BY17" s="3"/>
      <c r="BZ17" s="3"/>
      <c r="CA17" s="3"/>
    </row>
    <row r="18" spans="1:79" ht="12.75">
      <c r="A18" s="28">
        <v>10</v>
      </c>
      <c r="B18" s="31"/>
      <c r="C18" s="20"/>
      <c r="D18" s="19"/>
      <c r="E18" s="21"/>
      <c r="F18" s="21"/>
      <c r="G18" s="21"/>
      <c r="H18" s="96"/>
      <c r="I18" s="96"/>
      <c r="J18" s="96"/>
      <c r="K18" s="97" t="e">
        <f>VLOOKUP(H18,Letnice!$D$2:$E$12,2,0)+VLOOKUP(I18,Letnice!$D$2:$E$12,2,0)+VLOOKUP(J18,Letnice!$D$2:$E$12,2,0)</f>
        <v>#N/A</v>
      </c>
      <c r="L18" s="105" t="e">
        <f>VLOOKUP(K18,Letnice!$D$16:$E$28,2,0)</f>
        <v>#N/A</v>
      </c>
      <c r="M18" s="25"/>
      <c r="N18" s="78"/>
      <c r="O18" s="24"/>
      <c r="P18" s="11"/>
      <c r="Q18" s="25"/>
      <c r="R18" s="78">
        <v>0</v>
      </c>
      <c r="S18" s="129"/>
      <c r="T18" s="130"/>
      <c r="U18" s="131"/>
      <c r="V18" s="129"/>
      <c r="W18" s="130"/>
      <c r="X18" s="131"/>
      <c r="Y18" s="74">
        <f t="shared" si="1"/>
        <v>0</v>
      </c>
      <c r="Z18" s="75">
        <f t="shared" si="2"/>
        <v>0</v>
      </c>
      <c r="AA18" s="24"/>
      <c r="AB18" s="11"/>
      <c r="AC18" s="129"/>
      <c r="AD18" s="130"/>
      <c r="AE18" s="131"/>
      <c r="AF18" s="129"/>
      <c r="AG18" s="130"/>
      <c r="AH18" s="131"/>
      <c r="AI18" s="74">
        <f t="shared" si="3"/>
        <v>0</v>
      </c>
      <c r="AJ18" s="75">
        <f t="shared" si="4"/>
        <v>0</v>
      </c>
      <c r="AL18" s="11"/>
      <c r="AM18" s="129"/>
      <c r="AN18" s="130"/>
      <c r="AO18" s="131"/>
      <c r="AP18" s="129"/>
      <c r="AQ18" s="130"/>
      <c r="AR18" s="131"/>
      <c r="AS18" s="74">
        <f t="shared" si="5"/>
        <v>0</v>
      </c>
      <c r="AT18" s="75">
        <f t="shared" si="6"/>
        <v>0</v>
      </c>
      <c r="AU18" s="24"/>
      <c r="AV18" s="11"/>
      <c r="AW18" s="129"/>
      <c r="AX18" s="130"/>
      <c r="AY18" s="131"/>
      <c r="AZ18" s="129"/>
      <c r="BA18" s="130"/>
      <c r="BB18" s="131"/>
      <c r="BC18" s="74">
        <f t="shared" si="7"/>
        <v>0</v>
      </c>
      <c r="BD18" s="75">
        <f t="shared" si="8"/>
        <v>0</v>
      </c>
      <c r="BE18" s="11"/>
      <c r="BF18" s="129"/>
      <c r="BG18" s="130"/>
      <c r="BH18" s="131"/>
      <c r="BI18" s="129"/>
      <c r="BJ18" s="130"/>
      <c r="BK18" s="131"/>
      <c r="BL18" s="74">
        <f t="shared" si="9"/>
        <v>0</v>
      </c>
      <c r="BM18" s="75">
        <f t="shared" si="10"/>
        <v>0</v>
      </c>
      <c r="BN18" s="24"/>
      <c r="BO18" s="11"/>
      <c r="BP18" s="25"/>
      <c r="BQ18" s="113"/>
      <c r="BR18" s="25">
        <f t="shared" si="11"/>
        <v>0</v>
      </c>
      <c r="BS18" s="35">
        <f t="shared" si="12"/>
        <v>0</v>
      </c>
      <c r="BT18" s="36">
        <f t="shared" si="13"/>
        <v>0</v>
      </c>
      <c r="BU18" s="36">
        <f t="shared" si="0"/>
        <v>0</v>
      </c>
      <c r="BV18" s="10" t="e">
        <f t="shared" si="14"/>
        <v>#N/A</v>
      </c>
      <c r="BW18" s="6"/>
      <c r="BX18" s="6"/>
      <c r="BY18" s="3"/>
      <c r="BZ18" s="3"/>
      <c r="CA18" s="3"/>
    </row>
    <row r="19" spans="1:79" ht="12.75">
      <c r="A19" s="28">
        <v>11</v>
      </c>
      <c r="B19" s="31"/>
      <c r="C19" s="20"/>
      <c r="D19" s="19"/>
      <c r="E19" s="21"/>
      <c r="F19" s="21"/>
      <c r="G19" s="21"/>
      <c r="H19" s="96"/>
      <c r="I19" s="96"/>
      <c r="J19" s="96"/>
      <c r="K19" s="97" t="e">
        <f>VLOOKUP(H19,Letnice!$D$2:$E$12,2,0)+VLOOKUP(I19,Letnice!$D$2:$E$12,2,0)+VLOOKUP(J19,Letnice!$D$2:$E$12,2,0)</f>
        <v>#N/A</v>
      </c>
      <c r="L19" s="105" t="e">
        <f>VLOOKUP(K19,Letnice!$D$16:$E$28,2,0)</f>
        <v>#N/A</v>
      </c>
      <c r="M19" s="25"/>
      <c r="N19" s="78"/>
      <c r="O19" s="24"/>
      <c r="P19" s="11"/>
      <c r="Q19" s="25"/>
      <c r="R19" s="78">
        <v>0</v>
      </c>
      <c r="S19" s="129"/>
      <c r="T19" s="130"/>
      <c r="U19" s="131"/>
      <c r="V19" s="129"/>
      <c r="W19" s="130"/>
      <c r="X19" s="131"/>
      <c r="Y19" s="74">
        <f t="shared" si="1"/>
        <v>0</v>
      </c>
      <c r="Z19" s="75">
        <f t="shared" si="2"/>
        <v>0</v>
      </c>
      <c r="AA19" s="24"/>
      <c r="AB19" s="11"/>
      <c r="AC19" s="129"/>
      <c r="AD19" s="130"/>
      <c r="AE19" s="131"/>
      <c r="AF19" s="129"/>
      <c r="AG19" s="130"/>
      <c r="AH19" s="131"/>
      <c r="AI19" s="74">
        <f t="shared" si="3"/>
        <v>0</v>
      </c>
      <c r="AJ19" s="75">
        <f t="shared" si="4"/>
        <v>0</v>
      </c>
      <c r="AL19" s="11"/>
      <c r="AM19" s="129"/>
      <c r="AN19" s="130"/>
      <c r="AO19" s="131"/>
      <c r="AP19" s="129"/>
      <c r="AQ19" s="130"/>
      <c r="AR19" s="131"/>
      <c r="AS19" s="74">
        <f t="shared" si="5"/>
        <v>0</v>
      </c>
      <c r="AT19" s="75">
        <f t="shared" si="6"/>
        <v>0</v>
      </c>
      <c r="AU19" s="24"/>
      <c r="AV19" s="11"/>
      <c r="AW19" s="129"/>
      <c r="AX19" s="130"/>
      <c r="AY19" s="131"/>
      <c r="AZ19" s="129"/>
      <c r="BA19" s="130"/>
      <c r="BB19" s="131"/>
      <c r="BC19" s="74">
        <f t="shared" si="7"/>
        <v>0</v>
      </c>
      <c r="BD19" s="75">
        <f t="shared" si="8"/>
        <v>0</v>
      </c>
      <c r="BE19" s="11"/>
      <c r="BF19" s="129"/>
      <c r="BG19" s="130"/>
      <c r="BH19" s="131"/>
      <c r="BI19" s="129"/>
      <c r="BJ19" s="130"/>
      <c r="BK19" s="131"/>
      <c r="BL19" s="74">
        <f t="shared" si="9"/>
        <v>0</v>
      </c>
      <c r="BM19" s="75">
        <f t="shared" si="10"/>
        <v>0</v>
      </c>
      <c r="BN19" s="24"/>
      <c r="BO19" s="11"/>
      <c r="BP19" s="25"/>
      <c r="BQ19" s="113"/>
      <c r="BR19" s="25">
        <f t="shared" si="11"/>
        <v>0</v>
      </c>
      <c r="BS19" s="35">
        <f t="shared" si="12"/>
        <v>0</v>
      </c>
      <c r="BT19" s="36">
        <f t="shared" si="13"/>
        <v>0</v>
      </c>
      <c r="BU19" s="36">
        <f t="shared" si="0"/>
        <v>0</v>
      </c>
      <c r="BV19" s="10" t="e">
        <f t="shared" si="14"/>
        <v>#N/A</v>
      </c>
      <c r="BW19" s="6"/>
      <c r="BX19" s="6"/>
      <c r="BY19" s="3"/>
      <c r="BZ19" s="3"/>
      <c r="CA19" s="3"/>
    </row>
    <row r="20" spans="1:79" ht="12.75">
      <c r="A20" s="28">
        <v>12</v>
      </c>
      <c r="B20" s="31"/>
      <c r="C20" s="20"/>
      <c r="D20" s="19"/>
      <c r="E20" s="21"/>
      <c r="F20" s="21"/>
      <c r="G20" s="21"/>
      <c r="H20" s="96"/>
      <c r="I20" s="96"/>
      <c r="J20" s="96"/>
      <c r="K20" s="97" t="e">
        <f>VLOOKUP(H20,Letnice!$D$2:$E$12,2,0)+VLOOKUP(I20,Letnice!$D$2:$E$12,2,0)+VLOOKUP(J20,Letnice!$D$2:$E$12,2,0)</f>
        <v>#N/A</v>
      </c>
      <c r="L20" s="105" t="e">
        <f>VLOOKUP(K20,Letnice!$D$16:$E$28,2,0)</f>
        <v>#N/A</v>
      </c>
      <c r="M20" s="25"/>
      <c r="N20" s="78"/>
      <c r="O20" s="24"/>
      <c r="P20" s="11"/>
      <c r="Q20" s="25"/>
      <c r="R20" s="78">
        <v>0</v>
      </c>
      <c r="S20" s="129"/>
      <c r="T20" s="130"/>
      <c r="U20" s="131"/>
      <c r="V20" s="129"/>
      <c r="W20" s="130"/>
      <c r="X20" s="131"/>
      <c r="Y20" s="74">
        <f t="shared" si="1"/>
        <v>0</v>
      </c>
      <c r="Z20" s="75">
        <f t="shared" si="2"/>
        <v>0</v>
      </c>
      <c r="AA20" s="24"/>
      <c r="AB20" s="11"/>
      <c r="AC20" s="129"/>
      <c r="AD20" s="130"/>
      <c r="AE20" s="131"/>
      <c r="AF20" s="129"/>
      <c r="AG20" s="130"/>
      <c r="AH20" s="131"/>
      <c r="AI20" s="74">
        <f t="shared" si="3"/>
        <v>0</v>
      </c>
      <c r="AJ20" s="75">
        <f t="shared" si="4"/>
        <v>0</v>
      </c>
      <c r="AL20" s="11"/>
      <c r="AM20" s="129"/>
      <c r="AN20" s="130"/>
      <c r="AO20" s="131"/>
      <c r="AP20" s="129"/>
      <c r="AQ20" s="130"/>
      <c r="AR20" s="131"/>
      <c r="AS20" s="74">
        <f t="shared" si="5"/>
        <v>0</v>
      </c>
      <c r="AT20" s="75">
        <f t="shared" si="6"/>
        <v>0</v>
      </c>
      <c r="AU20" s="24"/>
      <c r="AV20" s="11"/>
      <c r="AW20" s="129"/>
      <c r="AX20" s="130"/>
      <c r="AY20" s="131"/>
      <c r="AZ20" s="129"/>
      <c r="BA20" s="130"/>
      <c r="BB20" s="131"/>
      <c r="BC20" s="74">
        <f t="shared" si="7"/>
        <v>0</v>
      </c>
      <c r="BD20" s="75">
        <f t="shared" si="8"/>
        <v>0</v>
      </c>
      <c r="BE20" s="11"/>
      <c r="BF20" s="129"/>
      <c r="BG20" s="130"/>
      <c r="BH20" s="131"/>
      <c r="BI20" s="129"/>
      <c r="BJ20" s="130"/>
      <c r="BK20" s="131"/>
      <c r="BL20" s="74">
        <f t="shared" si="9"/>
        <v>0</v>
      </c>
      <c r="BM20" s="75">
        <f t="shared" si="10"/>
        <v>0</v>
      </c>
      <c r="BN20" s="24"/>
      <c r="BO20" s="11"/>
      <c r="BP20" s="25"/>
      <c r="BQ20" s="113"/>
      <c r="BR20" s="25">
        <f t="shared" si="11"/>
        <v>0</v>
      </c>
      <c r="BS20" s="35">
        <f t="shared" si="12"/>
        <v>0</v>
      </c>
      <c r="BT20" s="36">
        <f t="shared" si="13"/>
        <v>0</v>
      </c>
      <c r="BU20" s="36">
        <f t="shared" si="0"/>
        <v>0</v>
      </c>
      <c r="BV20" s="10" t="e">
        <f t="shared" si="14"/>
        <v>#N/A</v>
      </c>
      <c r="BW20" s="6"/>
      <c r="BX20" s="6"/>
      <c r="BY20" s="3"/>
      <c r="BZ20" s="3"/>
      <c r="CA20" s="3"/>
    </row>
    <row r="21" spans="1:79" ht="12.75">
      <c r="A21" s="28">
        <v>13</v>
      </c>
      <c r="B21" s="31"/>
      <c r="C21" s="20"/>
      <c r="D21" s="19"/>
      <c r="E21" s="21"/>
      <c r="F21" s="21"/>
      <c r="G21" s="21"/>
      <c r="H21" s="96"/>
      <c r="I21" s="96"/>
      <c r="J21" s="96"/>
      <c r="K21" s="97" t="e">
        <f>VLOOKUP(H21,Letnice!$D$2:$E$12,2,0)+VLOOKUP(I21,Letnice!$D$2:$E$12,2,0)+VLOOKUP(J21,Letnice!$D$2:$E$12,2,0)</f>
        <v>#N/A</v>
      </c>
      <c r="L21" s="105" t="e">
        <f>VLOOKUP(K21,Letnice!$D$16:$E$28,2,0)</f>
        <v>#N/A</v>
      </c>
      <c r="M21" s="25"/>
      <c r="N21" s="78"/>
      <c r="O21" s="24"/>
      <c r="P21" s="11"/>
      <c r="Q21" s="25"/>
      <c r="R21" s="78">
        <v>0</v>
      </c>
      <c r="S21" s="129"/>
      <c r="T21" s="130"/>
      <c r="U21" s="131"/>
      <c r="V21" s="129"/>
      <c r="W21" s="130"/>
      <c r="X21" s="131"/>
      <c r="Y21" s="74">
        <f t="shared" si="1"/>
        <v>0</v>
      </c>
      <c r="Z21" s="75">
        <f t="shared" si="2"/>
        <v>0</v>
      </c>
      <c r="AA21" s="24"/>
      <c r="AB21" s="11"/>
      <c r="AC21" s="129"/>
      <c r="AD21" s="130"/>
      <c r="AE21" s="131"/>
      <c r="AF21" s="129"/>
      <c r="AG21" s="130"/>
      <c r="AH21" s="131"/>
      <c r="AI21" s="74">
        <f t="shared" si="3"/>
        <v>0</v>
      </c>
      <c r="AJ21" s="75">
        <f t="shared" si="4"/>
        <v>0</v>
      </c>
      <c r="AL21" s="11"/>
      <c r="AM21" s="129"/>
      <c r="AN21" s="130"/>
      <c r="AO21" s="131"/>
      <c r="AP21" s="129"/>
      <c r="AQ21" s="130"/>
      <c r="AR21" s="131"/>
      <c r="AS21" s="74">
        <f t="shared" si="5"/>
        <v>0</v>
      </c>
      <c r="AT21" s="75">
        <f t="shared" si="6"/>
        <v>0</v>
      </c>
      <c r="AU21" s="24"/>
      <c r="AV21" s="11"/>
      <c r="AW21" s="129"/>
      <c r="AX21" s="130"/>
      <c r="AY21" s="131"/>
      <c r="AZ21" s="129"/>
      <c r="BA21" s="130"/>
      <c r="BB21" s="131"/>
      <c r="BC21" s="74">
        <f t="shared" si="7"/>
        <v>0</v>
      </c>
      <c r="BD21" s="75">
        <f t="shared" si="8"/>
        <v>0</v>
      </c>
      <c r="BE21" s="11"/>
      <c r="BF21" s="129"/>
      <c r="BG21" s="130"/>
      <c r="BH21" s="131"/>
      <c r="BI21" s="129"/>
      <c r="BJ21" s="130"/>
      <c r="BK21" s="131"/>
      <c r="BL21" s="74">
        <f t="shared" si="9"/>
        <v>0</v>
      </c>
      <c r="BM21" s="75">
        <f t="shared" si="10"/>
        <v>0</v>
      </c>
      <c r="BN21" s="24"/>
      <c r="BO21" s="11"/>
      <c r="BP21" s="25"/>
      <c r="BQ21" s="113"/>
      <c r="BR21" s="25">
        <f t="shared" si="11"/>
        <v>0</v>
      </c>
      <c r="BS21" s="35">
        <f t="shared" si="12"/>
        <v>0</v>
      </c>
      <c r="BT21" s="36">
        <f t="shared" si="13"/>
        <v>0</v>
      </c>
      <c r="BU21" s="36">
        <f t="shared" si="0"/>
        <v>0</v>
      </c>
      <c r="BV21" s="10" t="e">
        <f t="shared" si="14"/>
        <v>#N/A</v>
      </c>
      <c r="BW21" s="6"/>
      <c r="BX21" s="6"/>
      <c r="BY21" s="3"/>
      <c r="BZ21" s="3"/>
      <c r="CA21" s="3"/>
    </row>
    <row r="22" spans="1:79" ht="12.75">
      <c r="A22" s="28">
        <v>14</v>
      </c>
      <c r="B22" s="32"/>
      <c r="C22" s="17"/>
      <c r="D22" s="21"/>
      <c r="E22" s="21"/>
      <c r="F22" s="21"/>
      <c r="G22" s="21"/>
      <c r="H22" s="96"/>
      <c r="I22" s="96"/>
      <c r="J22" s="96"/>
      <c r="K22" s="97" t="e">
        <f>VLOOKUP(H22,Letnice!$D$2:$E$12,2,0)+VLOOKUP(I22,Letnice!$D$2:$E$12,2,0)+VLOOKUP(J22,Letnice!$D$2:$E$12,2,0)</f>
        <v>#N/A</v>
      </c>
      <c r="L22" s="105" t="e">
        <f>VLOOKUP(K22,Letnice!$D$16:$E$28,2,0)</f>
        <v>#N/A</v>
      </c>
      <c r="M22" s="25"/>
      <c r="N22" s="78"/>
      <c r="O22" s="24"/>
      <c r="P22" s="11"/>
      <c r="Q22" s="25"/>
      <c r="R22" s="78">
        <v>0</v>
      </c>
      <c r="S22" s="129"/>
      <c r="T22" s="130"/>
      <c r="U22" s="131"/>
      <c r="V22" s="129"/>
      <c r="W22" s="130"/>
      <c r="X22" s="131"/>
      <c r="Y22" s="74">
        <f t="shared" si="1"/>
        <v>0</v>
      </c>
      <c r="Z22" s="75">
        <f t="shared" si="2"/>
        <v>0</v>
      </c>
      <c r="AA22" s="24"/>
      <c r="AB22" s="11"/>
      <c r="AC22" s="129"/>
      <c r="AD22" s="130"/>
      <c r="AE22" s="131"/>
      <c r="AF22" s="129"/>
      <c r="AG22" s="130"/>
      <c r="AH22" s="131"/>
      <c r="AI22" s="74">
        <f t="shared" si="3"/>
        <v>0</v>
      </c>
      <c r="AJ22" s="75">
        <f t="shared" si="4"/>
        <v>0</v>
      </c>
      <c r="AL22" s="11"/>
      <c r="AM22" s="129"/>
      <c r="AN22" s="130"/>
      <c r="AO22" s="131"/>
      <c r="AP22" s="129"/>
      <c r="AQ22" s="130"/>
      <c r="AR22" s="131"/>
      <c r="AS22" s="74">
        <f t="shared" si="5"/>
        <v>0</v>
      </c>
      <c r="AT22" s="75">
        <f t="shared" si="6"/>
        <v>0</v>
      </c>
      <c r="AU22" s="24"/>
      <c r="AV22" s="11"/>
      <c r="AW22" s="129"/>
      <c r="AX22" s="130"/>
      <c r="AY22" s="131"/>
      <c r="AZ22" s="129"/>
      <c r="BA22" s="130"/>
      <c r="BB22" s="131"/>
      <c r="BC22" s="74">
        <f t="shared" si="7"/>
        <v>0</v>
      </c>
      <c r="BD22" s="75">
        <f t="shared" si="8"/>
        <v>0</v>
      </c>
      <c r="BE22" s="11"/>
      <c r="BF22" s="129"/>
      <c r="BG22" s="130"/>
      <c r="BH22" s="131"/>
      <c r="BI22" s="129"/>
      <c r="BJ22" s="130"/>
      <c r="BK22" s="131"/>
      <c r="BL22" s="74">
        <f t="shared" si="9"/>
        <v>0</v>
      </c>
      <c r="BM22" s="75">
        <f t="shared" si="10"/>
        <v>0</v>
      </c>
      <c r="BN22" s="24"/>
      <c r="BO22" s="11"/>
      <c r="BP22" s="25"/>
      <c r="BQ22" s="113"/>
      <c r="BR22" s="25">
        <f t="shared" si="11"/>
        <v>0</v>
      </c>
      <c r="BS22" s="35">
        <f t="shared" si="12"/>
        <v>0</v>
      </c>
      <c r="BT22" s="36">
        <f t="shared" si="13"/>
        <v>0</v>
      </c>
      <c r="BU22" s="36">
        <f t="shared" si="0"/>
        <v>0</v>
      </c>
      <c r="BV22" s="10" t="e">
        <f t="shared" si="14"/>
        <v>#N/A</v>
      </c>
      <c r="BW22" s="6"/>
      <c r="BX22" s="6"/>
      <c r="BY22" s="3"/>
      <c r="BZ22" s="3"/>
      <c r="CA22" s="3"/>
    </row>
    <row r="23" spans="1:79" ht="12.75">
      <c r="A23" s="28">
        <v>15</v>
      </c>
      <c r="B23" s="31"/>
      <c r="C23" s="20"/>
      <c r="D23" s="19"/>
      <c r="E23" s="21"/>
      <c r="F23" s="21"/>
      <c r="G23" s="21"/>
      <c r="H23" s="96"/>
      <c r="I23" s="96"/>
      <c r="J23" s="96"/>
      <c r="K23" s="97" t="e">
        <f>VLOOKUP(H23,Letnice!$D$2:$E$12,2,0)+VLOOKUP(I23,Letnice!$D$2:$E$12,2,0)+VLOOKUP(J23,Letnice!$D$2:$E$12,2,0)</f>
        <v>#N/A</v>
      </c>
      <c r="L23" s="105" t="e">
        <f>VLOOKUP(K23,Letnice!$D$16:$E$28,2,0)</f>
        <v>#N/A</v>
      </c>
      <c r="M23" s="25"/>
      <c r="N23" s="78"/>
      <c r="O23" s="24"/>
      <c r="P23" s="11"/>
      <c r="Q23" s="25"/>
      <c r="R23" s="78">
        <v>0</v>
      </c>
      <c r="S23" s="129"/>
      <c r="T23" s="130"/>
      <c r="U23" s="131"/>
      <c r="V23" s="129"/>
      <c r="W23" s="130"/>
      <c r="X23" s="131"/>
      <c r="Y23" s="74">
        <f t="shared" si="1"/>
        <v>0</v>
      </c>
      <c r="Z23" s="75">
        <f t="shared" si="2"/>
        <v>0</v>
      </c>
      <c r="AA23" s="24"/>
      <c r="AB23" s="11"/>
      <c r="AC23" s="129"/>
      <c r="AD23" s="130"/>
      <c r="AE23" s="131"/>
      <c r="AF23" s="129"/>
      <c r="AG23" s="130"/>
      <c r="AH23" s="131"/>
      <c r="AI23" s="74">
        <f t="shared" si="3"/>
        <v>0</v>
      </c>
      <c r="AJ23" s="75">
        <f t="shared" si="4"/>
        <v>0</v>
      </c>
      <c r="AL23" s="11"/>
      <c r="AM23" s="129"/>
      <c r="AN23" s="130"/>
      <c r="AO23" s="131"/>
      <c r="AP23" s="129"/>
      <c r="AQ23" s="130"/>
      <c r="AR23" s="131"/>
      <c r="AS23" s="74">
        <f t="shared" si="5"/>
        <v>0</v>
      </c>
      <c r="AT23" s="75">
        <f t="shared" si="6"/>
        <v>0</v>
      </c>
      <c r="AU23" s="24"/>
      <c r="AV23" s="11"/>
      <c r="AW23" s="129"/>
      <c r="AX23" s="130"/>
      <c r="AY23" s="131"/>
      <c r="AZ23" s="129"/>
      <c r="BA23" s="130"/>
      <c r="BB23" s="131"/>
      <c r="BC23" s="74">
        <f t="shared" si="7"/>
        <v>0</v>
      </c>
      <c r="BD23" s="75">
        <f t="shared" si="8"/>
        <v>0</v>
      </c>
      <c r="BE23" s="11"/>
      <c r="BF23" s="129"/>
      <c r="BG23" s="130"/>
      <c r="BH23" s="131"/>
      <c r="BI23" s="129"/>
      <c r="BJ23" s="130"/>
      <c r="BK23" s="131"/>
      <c r="BL23" s="74">
        <f t="shared" si="9"/>
        <v>0</v>
      </c>
      <c r="BM23" s="75">
        <f t="shared" si="10"/>
        <v>0</v>
      </c>
      <c r="BN23" s="24"/>
      <c r="BO23" s="11"/>
      <c r="BP23" s="25"/>
      <c r="BQ23" s="113"/>
      <c r="BR23" s="25">
        <f t="shared" si="11"/>
        <v>0</v>
      </c>
      <c r="BS23" s="35">
        <f t="shared" si="12"/>
        <v>0</v>
      </c>
      <c r="BT23" s="36">
        <f t="shared" si="13"/>
        <v>0</v>
      </c>
      <c r="BU23" s="36">
        <f t="shared" si="0"/>
        <v>0</v>
      </c>
      <c r="BV23" s="10" t="e">
        <f t="shared" si="14"/>
        <v>#N/A</v>
      </c>
      <c r="BW23" s="6"/>
      <c r="BX23" s="6"/>
      <c r="BY23" s="3"/>
      <c r="BZ23" s="3"/>
      <c r="CA23" s="3"/>
    </row>
    <row r="24" spans="1:79" ht="12.75">
      <c r="A24" s="28">
        <v>16</v>
      </c>
      <c r="B24" s="32"/>
      <c r="C24" s="17"/>
      <c r="D24" s="21"/>
      <c r="E24" s="21"/>
      <c r="F24" s="21"/>
      <c r="G24" s="21"/>
      <c r="H24" s="96"/>
      <c r="I24" s="96"/>
      <c r="J24" s="96"/>
      <c r="K24" s="97" t="e">
        <f>VLOOKUP(H24,Letnice!$D$2:$E$12,2,0)+VLOOKUP(I24,Letnice!$D$2:$E$12,2,0)+VLOOKUP(J24,Letnice!$D$2:$E$12,2,0)</f>
        <v>#N/A</v>
      </c>
      <c r="L24" s="105" t="e">
        <f>VLOOKUP(K24,Letnice!$D$16:$E$28,2,0)</f>
        <v>#N/A</v>
      </c>
      <c r="M24" s="25"/>
      <c r="N24" s="78"/>
      <c r="O24" s="24"/>
      <c r="P24" s="11"/>
      <c r="Q24" s="25"/>
      <c r="R24" s="78">
        <v>0</v>
      </c>
      <c r="S24" s="129"/>
      <c r="T24" s="130"/>
      <c r="U24" s="131"/>
      <c r="V24" s="129"/>
      <c r="W24" s="130"/>
      <c r="X24" s="131"/>
      <c r="Y24" s="74">
        <f t="shared" si="1"/>
        <v>0</v>
      </c>
      <c r="Z24" s="75">
        <f t="shared" si="2"/>
        <v>0</v>
      </c>
      <c r="AA24" s="24"/>
      <c r="AB24" s="11"/>
      <c r="AC24" s="129"/>
      <c r="AD24" s="130"/>
      <c r="AE24" s="131"/>
      <c r="AF24" s="129"/>
      <c r="AG24" s="130"/>
      <c r="AH24" s="131"/>
      <c r="AI24" s="74">
        <f t="shared" si="3"/>
        <v>0</v>
      </c>
      <c r="AJ24" s="75">
        <f t="shared" si="4"/>
        <v>0</v>
      </c>
      <c r="AL24" s="11"/>
      <c r="AM24" s="129"/>
      <c r="AN24" s="130"/>
      <c r="AO24" s="131"/>
      <c r="AP24" s="129"/>
      <c r="AQ24" s="130"/>
      <c r="AR24" s="131"/>
      <c r="AS24" s="74">
        <f t="shared" si="5"/>
        <v>0</v>
      </c>
      <c r="AT24" s="75">
        <f t="shared" si="6"/>
        <v>0</v>
      </c>
      <c r="AU24" s="24"/>
      <c r="AV24" s="11"/>
      <c r="AW24" s="129"/>
      <c r="AX24" s="130"/>
      <c r="AY24" s="131"/>
      <c r="AZ24" s="129"/>
      <c r="BA24" s="130"/>
      <c r="BB24" s="131"/>
      <c r="BC24" s="74">
        <f t="shared" si="7"/>
        <v>0</v>
      </c>
      <c r="BD24" s="75">
        <f t="shared" si="8"/>
        <v>0</v>
      </c>
      <c r="BE24" s="11"/>
      <c r="BF24" s="129"/>
      <c r="BG24" s="130"/>
      <c r="BH24" s="131"/>
      <c r="BI24" s="129"/>
      <c r="BJ24" s="130"/>
      <c r="BK24" s="131"/>
      <c r="BL24" s="74">
        <f t="shared" si="9"/>
        <v>0</v>
      </c>
      <c r="BM24" s="75">
        <f t="shared" si="10"/>
        <v>0</v>
      </c>
      <c r="BN24" s="24"/>
      <c r="BO24" s="11"/>
      <c r="BP24" s="25"/>
      <c r="BQ24" s="113"/>
      <c r="BR24" s="25">
        <f t="shared" si="11"/>
        <v>0</v>
      </c>
      <c r="BS24" s="35">
        <f t="shared" si="12"/>
        <v>0</v>
      </c>
      <c r="BT24" s="36">
        <f t="shared" si="13"/>
        <v>0</v>
      </c>
      <c r="BU24" s="36">
        <f t="shared" si="0"/>
        <v>0</v>
      </c>
      <c r="BV24" s="10" t="e">
        <f t="shared" si="14"/>
        <v>#N/A</v>
      </c>
      <c r="BW24" s="6"/>
      <c r="BX24" s="6"/>
      <c r="BY24" s="3"/>
      <c r="BZ24" s="3"/>
      <c r="CA24" s="3"/>
    </row>
    <row r="25" spans="1:79" ht="12.75">
      <c r="A25" s="28">
        <v>17</v>
      </c>
      <c r="B25" s="32"/>
      <c r="C25" s="17"/>
      <c r="D25" s="21"/>
      <c r="E25" s="21"/>
      <c r="F25" s="21"/>
      <c r="G25" s="21"/>
      <c r="H25" s="96"/>
      <c r="I25" s="96"/>
      <c r="J25" s="96"/>
      <c r="K25" s="97" t="e">
        <f>VLOOKUP(H25,Letnice!$D$2:$E$12,2,0)+VLOOKUP(I25,Letnice!$D$2:$E$12,2,0)+VLOOKUP(J25,Letnice!$D$2:$E$12,2,0)</f>
        <v>#N/A</v>
      </c>
      <c r="L25" s="105" t="e">
        <f>VLOOKUP(K25,Letnice!$D$16:$E$28,2,0)</f>
        <v>#N/A</v>
      </c>
      <c r="M25" s="25"/>
      <c r="N25" s="78"/>
      <c r="O25" s="24"/>
      <c r="P25" s="11"/>
      <c r="Q25" s="25"/>
      <c r="R25" s="78">
        <v>0</v>
      </c>
      <c r="S25" s="129"/>
      <c r="T25" s="130"/>
      <c r="U25" s="131"/>
      <c r="V25" s="129"/>
      <c r="W25" s="130"/>
      <c r="X25" s="131"/>
      <c r="Y25" s="74">
        <f t="shared" si="1"/>
        <v>0</v>
      </c>
      <c r="Z25" s="75">
        <f t="shared" si="2"/>
        <v>0</v>
      </c>
      <c r="AA25" s="24"/>
      <c r="AB25" s="11"/>
      <c r="AC25" s="129"/>
      <c r="AD25" s="130"/>
      <c r="AE25" s="131"/>
      <c r="AF25" s="129"/>
      <c r="AG25" s="130"/>
      <c r="AH25" s="131"/>
      <c r="AI25" s="74">
        <f t="shared" si="3"/>
        <v>0</v>
      </c>
      <c r="AJ25" s="75">
        <f t="shared" si="4"/>
        <v>0</v>
      </c>
      <c r="AL25" s="11"/>
      <c r="AM25" s="129"/>
      <c r="AN25" s="130"/>
      <c r="AO25" s="131"/>
      <c r="AP25" s="129"/>
      <c r="AQ25" s="130"/>
      <c r="AR25" s="131"/>
      <c r="AS25" s="74">
        <f t="shared" si="5"/>
        <v>0</v>
      </c>
      <c r="AT25" s="75">
        <f t="shared" si="6"/>
        <v>0</v>
      </c>
      <c r="AU25" s="24"/>
      <c r="AV25" s="11"/>
      <c r="AW25" s="129"/>
      <c r="AX25" s="130"/>
      <c r="AY25" s="131"/>
      <c r="AZ25" s="129"/>
      <c r="BA25" s="130"/>
      <c r="BB25" s="131"/>
      <c r="BC25" s="74">
        <f t="shared" si="7"/>
        <v>0</v>
      </c>
      <c r="BD25" s="75">
        <f t="shared" si="8"/>
        <v>0</v>
      </c>
      <c r="BE25" s="11"/>
      <c r="BF25" s="129"/>
      <c r="BG25" s="130"/>
      <c r="BH25" s="131"/>
      <c r="BI25" s="129"/>
      <c r="BJ25" s="130"/>
      <c r="BK25" s="131"/>
      <c r="BL25" s="74">
        <f t="shared" si="9"/>
        <v>0</v>
      </c>
      <c r="BM25" s="75">
        <f t="shared" si="10"/>
        <v>0</v>
      </c>
      <c r="BN25" s="24"/>
      <c r="BO25" s="11"/>
      <c r="BP25" s="25"/>
      <c r="BQ25" s="113"/>
      <c r="BR25" s="25">
        <f t="shared" si="11"/>
        <v>0</v>
      </c>
      <c r="BS25" s="35">
        <f t="shared" si="12"/>
        <v>0</v>
      </c>
      <c r="BT25" s="36">
        <f t="shared" si="13"/>
        <v>0</v>
      </c>
      <c r="BU25" s="36">
        <f t="shared" si="0"/>
        <v>0</v>
      </c>
      <c r="BV25" s="10" t="e">
        <f t="shared" si="14"/>
        <v>#N/A</v>
      </c>
      <c r="BW25" s="6"/>
      <c r="BX25" s="6"/>
      <c r="BY25" s="3"/>
      <c r="BZ25" s="3"/>
      <c r="CA25" s="3"/>
    </row>
    <row r="26" spans="1:79" ht="12.75">
      <c r="A26" s="28">
        <v>18</v>
      </c>
      <c r="B26" s="32"/>
      <c r="C26" s="17"/>
      <c r="D26" s="21"/>
      <c r="E26" s="21"/>
      <c r="F26" s="21"/>
      <c r="G26" s="21"/>
      <c r="H26" s="96"/>
      <c r="I26" s="96"/>
      <c r="J26" s="96"/>
      <c r="K26" s="97" t="e">
        <f>VLOOKUP(H26,Letnice!$D$2:$E$12,2,0)+VLOOKUP(I26,Letnice!$D$2:$E$12,2,0)+VLOOKUP(J26,Letnice!$D$2:$E$12,2,0)</f>
        <v>#N/A</v>
      </c>
      <c r="L26" s="105" t="e">
        <f>VLOOKUP(K26,Letnice!$D$16:$E$28,2,0)</f>
        <v>#N/A</v>
      </c>
      <c r="M26" s="25"/>
      <c r="N26" s="78"/>
      <c r="O26" s="24"/>
      <c r="P26" s="11"/>
      <c r="Q26" s="25"/>
      <c r="R26" s="78">
        <v>0</v>
      </c>
      <c r="S26" s="129"/>
      <c r="T26" s="130"/>
      <c r="U26" s="131"/>
      <c r="V26" s="129"/>
      <c r="W26" s="130"/>
      <c r="X26" s="131"/>
      <c r="Y26" s="74">
        <f t="shared" si="1"/>
        <v>0</v>
      </c>
      <c r="Z26" s="75">
        <f t="shared" si="2"/>
        <v>0</v>
      </c>
      <c r="AA26" s="24"/>
      <c r="AB26" s="11"/>
      <c r="AC26" s="129"/>
      <c r="AD26" s="130"/>
      <c r="AE26" s="131"/>
      <c r="AF26" s="129"/>
      <c r="AG26" s="130"/>
      <c r="AH26" s="131"/>
      <c r="AI26" s="74">
        <f t="shared" si="3"/>
        <v>0</v>
      </c>
      <c r="AJ26" s="75">
        <f t="shared" si="4"/>
        <v>0</v>
      </c>
      <c r="AL26" s="11"/>
      <c r="AM26" s="129"/>
      <c r="AN26" s="130"/>
      <c r="AO26" s="131"/>
      <c r="AP26" s="129"/>
      <c r="AQ26" s="130"/>
      <c r="AR26" s="131"/>
      <c r="AS26" s="74">
        <f t="shared" si="5"/>
        <v>0</v>
      </c>
      <c r="AT26" s="75">
        <f t="shared" si="6"/>
        <v>0</v>
      </c>
      <c r="AU26" s="24"/>
      <c r="AV26" s="11"/>
      <c r="AW26" s="129"/>
      <c r="AX26" s="130"/>
      <c r="AY26" s="131"/>
      <c r="AZ26" s="129"/>
      <c r="BA26" s="130"/>
      <c r="BB26" s="131"/>
      <c r="BC26" s="74">
        <f t="shared" si="7"/>
        <v>0</v>
      </c>
      <c r="BD26" s="75">
        <f t="shared" si="8"/>
        <v>0</v>
      </c>
      <c r="BE26" s="11"/>
      <c r="BF26" s="129"/>
      <c r="BG26" s="130"/>
      <c r="BH26" s="131"/>
      <c r="BI26" s="129"/>
      <c r="BJ26" s="130"/>
      <c r="BK26" s="131"/>
      <c r="BL26" s="74">
        <f t="shared" si="9"/>
        <v>0</v>
      </c>
      <c r="BM26" s="75">
        <f t="shared" si="10"/>
        <v>0</v>
      </c>
      <c r="BN26" s="24"/>
      <c r="BO26" s="11"/>
      <c r="BP26" s="25"/>
      <c r="BQ26" s="113"/>
      <c r="BR26" s="25">
        <f t="shared" si="11"/>
        <v>0</v>
      </c>
      <c r="BS26" s="35">
        <f t="shared" si="12"/>
        <v>0</v>
      </c>
      <c r="BT26" s="36">
        <f t="shared" si="13"/>
        <v>0</v>
      </c>
      <c r="BU26" s="36">
        <f t="shared" si="0"/>
        <v>0</v>
      </c>
      <c r="BV26" s="10" t="e">
        <f t="shared" si="14"/>
        <v>#N/A</v>
      </c>
      <c r="BW26" s="6"/>
      <c r="BX26" s="6"/>
      <c r="BY26" s="3"/>
      <c r="BZ26" s="3"/>
      <c r="CA26" s="3"/>
    </row>
    <row r="27" spans="1:79" ht="12.75">
      <c r="A27" s="28">
        <v>19</v>
      </c>
      <c r="B27" s="31"/>
      <c r="C27" s="20"/>
      <c r="D27" s="19"/>
      <c r="E27" s="21"/>
      <c r="F27" s="21"/>
      <c r="G27" s="21"/>
      <c r="H27" s="96"/>
      <c r="I27" s="96"/>
      <c r="J27" s="96"/>
      <c r="K27" s="97" t="e">
        <f>VLOOKUP(H27,Letnice!$D$2:$E$12,2,0)+VLOOKUP(I27,Letnice!$D$2:$E$12,2,0)+VLOOKUP(J27,Letnice!$D$2:$E$12,2,0)</f>
        <v>#N/A</v>
      </c>
      <c r="L27" s="105" t="e">
        <f>VLOOKUP(K27,Letnice!$D$16:$E$28,2,0)</f>
        <v>#N/A</v>
      </c>
      <c r="M27" s="25"/>
      <c r="N27" s="78"/>
      <c r="O27" s="24"/>
      <c r="P27" s="11"/>
      <c r="Q27" s="25"/>
      <c r="R27" s="78">
        <v>0</v>
      </c>
      <c r="S27" s="129"/>
      <c r="T27" s="130"/>
      <c r="U27" s="131"/>
      <c r="V27" s="129"/>
      <c r="W27" s="130"/>
      <c r="X27" s="131"/>
      <c r="Y27" s="74">
        <f t="shared" si="1"/>
        <v>0</v>
      </c>
      <c r="Z27" s="75">
        <f t="shared" si="2"/>
        <v>0</v>
      </c>
      <c r="AA27" s="24"/>
      <c r="AB27" s="11"/>
      <c r="AC27" s="129"/>
      <c r="AD27" s="130"/>
      <c r="AE27" s="131"/>
      <c r="AF27" s="129"/>
      <c r="AG27" s="130"/>
      <c r="AH27" s="131"/>
      <c r="AI27" s="74">
        <f t="shared" si="3"/>
        <v>0</v>
      </c>
      <c r="AJ27" s="75">
        <f t="shared" si="4"/>
        <v>0</v>
      </c>
      <c r="AL27" s="11"/>
      <c r="AM27" s="129"/>
      <c r="AN27" s="130"/>
      <c r="AO27" s="131"/>
      <c r="AP27" s="129"/>
      <c r="AQ27" s="130"/>
      <c r="AR27" s="131"/>
      <c r="AS27" s="74">
        <f t="shared" si="5"/>
        <v>0</v>
      </c>
      <c r="AT27" s="75">
        <f t="shared" si="6"/>
        <v>0</v>
      </c>
      <c r="AU27" s="24"/>
      <c r="AV27" s="11"/>
      <c r="AW27" s="129"/>
      <c r="AX27" s="130"/>
      <c r="AY27" s="131"/>
      <c r="AZ27" s="129"/>
      <c r="BA27" s="130"/>
      <c r="BB27" s="131"/>
      <c r="BC27" s="74">
        <f t="shared" si="7"/>
        <v>0</v>
      </c>
      <c r="BD27" s="75">
        <f t="shared" si="8"/>
        <v>0</v>
      </c>
      <c r="BE27" s="11"/>
      <c r="BF27" s="129"/>
      <c r="BG27" s="130"/>
      <c r="BH27" s="131"/>
      <c r="BI27" s="129"/>
      <c r="BJ27" s="130"/>
      <c r="BK27" s="131"/>
      <c r="BL27" s="74">
        <f t="shared" si="9"/>
        <v>0</v>
      </c>
      <c r="BM27" s="75">
        <f t="shared" si="10"/>
        <v>0</v>
      </c>
      <c r="BN27" s="24"/>
      <c r="BO27" s="11"/>
      <c r="BP27" s="25"/>
      <c r="BQ27" s="113"/>
      <c r="BR27" s="25">
        <f t="shared" si="11"/>
        <v>0</v>
      </c>
      <c r="BS27" s="35">
        <f t="shared" si="12"/>
        <v>0</v>
      </c>
      <c r="BT27" s="36">
        <f t="shared" si="13"/>
        <v>0</v>
      </c>
      <c r="BU27" s="36">
        <f t="shared" si="0"/>
        <v>0</v>
      </c>
      <c r="BV27" s="10" t="e">
        <f t="shared" si="14"/>
        <v>#N/A</v>
      </c>
      <c r="BW27" s="6"/>
      <c r="BX27" s="6"/>
      <c r="BY27" s="3"/>
      <c r="BZ27" s="3"/>
      <c r="CA27" s="3"/>
    </row>
    <row r="28" spans="1:76" s="3" customFormat="1" ht="12.75">
      <c r="A28" s="28">
        <v>20</v>
      </c>
      <c r="B28" s="31"/>
      <c r="C28" s="17"/>
      <c r="D28" s="21"/>
      <c r="E28" s="21"/>
      <c r="F28" s="21"/>
      <c r="G28" s="21"/>
      <c r="H28" s="96"/>
      <c r="I28" s="96"/>
      <c r="J28" s="96"/>
      <c r="K28" s="97" t="e">
        <f>VLOOKUP(H28,Letnice!$D$2:$E$12,2,0)+VLOOKUP(I28,Letnice!$D$2:$E$12,2,0)+VLOOKUP(J28,Letnice!$D$2:$E$12,2,0)</f>
        <v>#N/A</v>
      </c>
      <c r="L28" s="105" t="e">
        <f>VLOOKUP(K28,Letnice!$D$16:$E$28,2,0)</f>
        <v>#N/A</v>
      </c>
      <c r="M28" s="25"/>
      <c r="N28" s="78"/>
      <c r="O28" s="24"/>
      <c r="P28" s="11"/>
      <c r="Q28" s="25"/>
      <c r="R28" s="78">
        <v>0</v>
      </c>
      <c r="S28" s="129"/>
      <c r="T28" s="130"/>
      <c r="U28" s="131"/>
      <c r="V28" s="129"/>
      <c r="W28" s="130"/>
      <c r="X28" s="131"/>
      <c r="Y28" s="74">
        <f t="shared" si="1"/>
        <v>0</v>
      </c>
      <c r="Z28" s="75">
        <f t="shared" si="2"/>
        <v>0</v>
      </c>
      <c r="AA28" s="24"/>
      <c r="AB28" s="11"/>
      <c r="AC28" s="129"/>
      <c r="AD28" s="130"/>
      <c r="AE28" s="131"/>
      <c r="AF28" s="129"/>
      <c r="AG28" s="130"/>
      <c r="AH28" s="131"/>
      <c r="AI28" s="74">
        <f t="shared" si="3"/>
        <v>0</v>
      </c>
      <c r="AJ28" s="75">
        <f t="shared" si="4"/>
        <v>0</v>
      </c>
      <c r="AL28" s="11"/>
      <c r="AM28" s="129"/>
      <c r="AN28" s="130"/>
      <c r="AO28" s="131"/>
      <c r="AP28" s="129"/>
      <c r="AQ28" s="130"/>
      <c r="AR28" s="131"/>
      <c r="AS28" s="74">
        <f t="shared" si="5"/>
        <v>0</v>
      </c>
      <c r="AT28" s="75">
        <f t="shared" si="6"/>
        <v>0</v>
      </c>
      <c r="AU28" s="24"/>
      <c r="AV28" s="11"/>
      <c r="AW28" s="129"/>
      <c r="AX28" s="130"/>
      <c r="AY28" s="131"/>
      <c r="AZ28" s="129"/>
      <c r="BA28" s="130"/>
      <c r="BB28" s="131"/>
      <c r="BC28" s="74">
        <f t="shared" si="7"/>
        <v>0</v>
      </c>
      <c r="BD28" s="75">
        <f t="shared" si="8"/>
        <v>0</v>
      </c>
      <c r="BE28" s="11"/>
      <c r="BF28" s="129"/>
      <c r="BG28" s="130"/>
      <c r="BH28" s="131"/>
      <c r="BI28" s="129"/>
      <c r="BJ28" s="130"/>
      <c r="BK28" s="131"/>
      <c r="BL28" s="74">
        <f t="shared" si="9"/>
        <v>0</v>
      </c>
      <c r="BM28" s="75">
        <f t="shared" si="10"/>
        <v>0</v>
      </c>
      <c r="BN28" s="24"/>
      <c r="BO28" s="11"/>
      <c r="BP28" s="25"/>
      <c r="BQ28" s="113"/>
      <c r="BR28" s="25">
        <f t="shared" si="11"/>
        <v>0</v>
      </c>
      <c r="BS28" s="35">
        <f t="shared" si="12"/>
        <v>0</v>
      </c>
      <c r="BT28" s="36">
        <f t="shared" si="13"/>
        <v>0</v>
      </c>
      <c r="BU28" s="36">
        <f t="shared" si="0"/>
        <v>0</v>
      </c>
      <c r="BV28" s="10" t="e">
        <f t="shared" si="14"/>
        <v>#N/A</v>
      </c>
      <c r="BX28" s="6"/>
    </row>
    <row r="29" spans="1:76" s="3" customFormat="1" ht="12.75">
      <c r="A29" s="28">
        <v>21</v>
      </c>
      <c r="B29" s="31"/>
      <c r="C29" s="20"/>
      <c r="D29" s="19"/>
      <c r="E29" s="21"/>
      <c r="F29" s="21"/>
      <c r="G29" s="21"/>
      <c r="H29" s="96"/>
      <c r="I29" s="96"/>
      <c r="J29" s="96"/>
      <c r="K29" s="97" t="e">
        <f>VLOOKUP(H29,Letnice!$D$2:$E$12,2,0)+VLOOKUP(I29,Letnice!$D$2:$E$12,2,0)+VLOOKUP(J29,Letnice!$D$2:$E$12,2,0)</f>
        <v>#N/A</v>
      </c>
      <c r="L29" s="105" t="e">
        <f>VLOOKUP(K29,Letnice!$D$16:$E$28,2,0)</f>
        <v>#N/A</v>
      </c>
      <c r="M29" s="25"/>
      <c r="N29" s="78"/>
      <c r="O29" s="24"/>
      <c r="P29" s="11"/>
      <c r="Q29" s="25"/>
      <c r="R29" s="78">
        <v>0</v>
      </c>
      <c r="S29" s="129"/>
      <c r="T29" s="130"/>
      <c r="U29" s="131"/>
      <c r="V29" s="129"/>
      <c r="W29" s="130"/>
      <c r="X29" s="131"/>
      <c r="Y29" s="74">
        <f t="shared" si="1"/>
        <v>0</v>
      </c>
      <c r="Z29" s="75">
        <f t="shared" si="2"/>
        <v>0</v>
      </c>
      <c r="AA29" s="24"/>
      <c r="AB29" s="11"/>
      <c r="AC29" s="129"/>
      <c r="AD29" s="130"/>
      <c r="AE29" s="131"/>
      <c r="AF29" s="129"/>
      <c r="AG29" s="130"/>
      <c r="AH29" s="131"/>
      <c r="AI29" s="74">
        <f t="shared" si="3"/>
        <v>0</v>
      </c>
      <c r="AJ29" s="75">
        <f t="shared" si="4"/>
        <v>0</v>
      </c>
      <c r="AL29" s="11"/>
      <c r="AM29" s="129"/>
      <c r="AN29" s="130"/>
      <c r="AO29" s="131"/>
      <c r="AP29" s="129"/>
      <c r="AQ29" s="130"/>
      <c r="AR29" s="131"/>
      <c r="AS29" s="74">
        <f t="shared" si="5"/>
        <v>0</v>
      </c>
      <c r="AT29" s="75">
        <f t="shared" si="6"/>
        <v>0</v>
      </c>
      <c r="AU29" s="24"/>
      <c r="AV29" s="11"/>
      <c r="AW29" s="129"/>
      <c r="AX29" s="130"/>
      <c r="AY29" s="131"/>
      <c r="AZ29" s="129"/>
      <c r="BA29" s="130"/>
      <c r="BB29" s="131"/>
      <c r="BC29" s="74">
        <f t="shared" si="7"/>
        <v>0</v>
      </c>
      <c r="BD29" s="75">
        <f t="shared" si="8"/>
        <v>0</v>
      </c>
      <c r="BE29" s="11"/>
      <c r="BF29" s="129"/>
      <c r="BG29" s="130"/>
      <c r="BH29" s="131"/>
      <c r="BI29" s="129"/>
      <c r="BJ29" s="130"/>
      <c r="BK29" s="131"/>
      <c r="BL29" s="74">
        <f t="shared" si="9"/>
        <v>0</v>
      </c>
      <c r="BM29" s="75">
        <f t="shared" si="10"/>
        <v>0</v>
      </c>
      <c r="BN29" s="24"/>
      <c r="BO29" s="11"/>
      <c r="BP29" s="25"/>
      <c r="BQ29" s="113"/>
      <c r="BR29" s="25">
        <f t="shared" si="11"/>
        <v>0</v>
      </c>
      <c r="BS29" s="35">
        <f t="shared" si="12"/>
        <v>0</v>
      </c>
      <c r="BT29" s="36">
        <f t="shared" si="13"/>
        <v>0</v>
      </c>
      <c r="BU29" s="36">
        <f t="shared" si="0"/>
        <v>0</v>
      </c>
      <c r="BV29" s="10" t="e">
        <f t="shared" si="14"/>
        <v>#N/A</v>
      </c>
      <c r="BX29" s="6"/>
    </row>
    <row r="30" spans="1:76" s="3" customFormat="1" ht="12.75">
      <c r="A30" s="28">
        <v>22</v>
      </c>
      <c r="B30" s="32"/>
      <c r="C30" s="17"/>
      <c r="D30" s="21"/>
      <c r="E30" s="21"/>
      <c r="F30" s="21"/>
      <c r="G30" s="21"/>
      <c r="H30" s="96"/>
      <c r="I30" s="96"/>
      <c r="J30" s="96"/>
      <c r="K30" s="97" t="e">
        <f>VLOOKUP(H30,Letnice!$D$2:$E$12,2,0)+VLOOKUP(I30,Letnice!$D$2:$E$12,2,0)+VLOOKUP(J30,Letnice!$D$2:$E$12,2,0)</f>
        <v>#N/A</v>
      </c>
      <c r="L30" s="105" t="e">
        <f>VLOOKUP(K30,Letnice!$D$16:$E$28,2,0)</f>
        <v>#N/A</v>
      </c>
      <c r="M30" s="25"/>
      <c r="N30" s="78"/>
      <c r="O30" s="24"/>
      <c r="P30" s="11"/>
      <c r="Q30" s="25"/>
      <c r="R30" s="78">
        <v>0</v>
      </c>
      <c r="S30" s="129"/>
      <c r="T30" s="130"/>
      <c r="U30" s="131"/>
      <c r="V30" s="129"/>
      <c r="W30" s="130"/>
      <c r="X30" s="131"/>
      <c r="Y30" s="74">
        <f t="shared" si="1"/>
        <v>0</v>
      </c>
      <c r="Z30" s="75">
        <f t="shared" si="2"/>
        <v>0</v>
      </c>
      <c r="AA30" s="24"/>
      <c r="AB30" s="11"/>
      <c r="AC30" s="129"/>
      <c r="AD30" s="130"/>
      <c r="AE30" s="131"/>
      <c r="AF30" s="129"/>
      <c r="AG30" s="130"/>
      <c r="AH30" s="131"/>
      <c r="AI30" s="74">
        <f t="shared" si="3"/>
        <v>0</v>
      </c>
      <c r="AJ30" s="75">
        <f t="shared" si="4"/>
        <v>0</v>
      </c>
      <c r="AL30" s="11"/>
      <c r="AM30" s="129"/>
      <c r="AN30" s="130"/>
      <c r="AO30" s="131"/>
      <c r="AP30" s="129"/>
      <c r="AQ30" s="130"/>
      <c r="AR30" s="131"/>
      <c r="AS30" s="74">
        <f t="shared" si="5"/>
        <v>0</v>
      </c>
      <c r="AT30" s="75">
        <f t="shared" si="6"/>
        <v>0</v>
      </c>
      <c r="AU30" s="24"/>
      <c r="AV30" s="11"/>
      <c r="AW30" s="129"/>
      <c r="AX30" s="130"/>
      <c r="AY30" s="131"/>
      <c r="AZ30" s="129"/>
      <c r="BA30" s="130"/>
      <c r="BB30" s="131"/>
      <c r="BC30" s="74">
        <f t="shared" si="7"/>
        <v>0</v>
      </c>
      <c r="BD30" s="75">
        <f t="shared" si="8"/>
        <v>0</v>
      </c>
      <c r="BE30" s="11"/>
      <c r="BF30" s="129"/>
      <c r="BG30" s="130"/>
      <c r="BH30" s="131"/>
      <c r="BI30" s="129"/>
      <c r="BJ30" s="130"/>
      <c r="BK30" s="131"/>
      <c r="BL30" s="74">
        <f t="shared" si="9"/>
        <v>0</v>
      </c>
      <c r="BM30" s="75">
        <f t="shared" si="10"/>
        <v>0</v>
      </c>
      <c r="BN30" s="24"/>
      <c r="BO30" s="11"/>
      <c r="BP30" s="25"/>
      <c r="BQ30" s="113"/>
      <c r="BR30" s="25">
        <f t="shared" si="11"/>
        <v>0</v>
      </c>
      <c r="BS30" s="35">
        <f t="shared" si="12"/>
        <v>0</v>
      </c>
      <c r="BT30" s="36">
        <f t="shared" si="13"/>
        <v>0</v>
      </c>
      <c r="BU30" s="36">
        <f t="shared" si="0"/>
        <v>0</v>
      </c>
      <c r="BV30" s="10" t="e">
        <f t="shared" si="14"/>
        <v>#N/A</v>
      </c>
      <c r="BX30" s="6"/>
    </row>
    <row r="31" spans="1:76" s="3" customFormat="1" ht="12.75">
      <c r="A31" s="28">
        <v>23</v>
      </c>
      <c r="B31" s="31"/>
      <c r="C31" s="20"/>
      <c r="D31" s="19"/>
      <c r="E31" s="21"/>
      <c r="F31" s="21"/>
      <c r="G31" s="21"/>
      <c r="H31" s="96"/>
      <c r="I31" s="96"/>
      <c r="J31" s="96"/>
      <c r="K31" s="97" t="e">
        <f>VLOOKUP(H31,Letnice!$D$2:$E$12,2,0)+VLOOKUP(I31,Letnice!$D$2:$E$12,2,0)+VLOOKUP(J31,Letnice!$D$2:$E$12,2,0)</f>
        <v>#N/A</v>
      </c>
      <c r="L31" s="105" t="e">
        <f>VLOOKUP(K31,Letnice!$D$16:$E$28,2,0)</f>
        <v>#N/A</v>
      </c>
      <c r="M31" s="25"/>
      <c r="N31" s="78"/>
      <c r="O31" s="24"/>
      <c r="P31" s="11"/>
      <c r="Q31" s="25"/>
      <c r="R31" s="78">
        <v>0</v>
      </c>
      <c r="S31" s="129"/>
      <c r="T31" s="130"/>
      <c r="U31" s="131"/>
      <c r="V31" s="129"/>
      <c r="W31" s="130"/>
      <c r="X31" s="131"/>
      <c r="Y31" s="74">
        <f t="shared" si="1"/>
        <v>0</v>
      </c>
      <c r="Z31" s="75">
        <f t="shared" si="2"/>
        <v>0</v>
      </c>
      <c r="AA31" s="24"/>
      <c r="AB31" s="11"/>
      <c r="AC31" s="129"/>
      <c r="AD31" s="130"/>
      <c r="AE31" s="131"/>
      <c r="AF31" s="129"/>
      <c r="AG31" s="130"/>
      <c r="AH31" s="131"/>
      <c r="AI31" s="74">
        <f t="shared" si="3"/>
        <v>0</v>
      </c>
      <c r="AJ31" s="75">
        <f t="shared" si="4"/>
        <v>0</v>
      </c>
      <c r="AL31" s="11"/>
      <c r="AM31" s="129"/>
      <c r="AN31" s="130"/>
      <c r="AO31" s="131"/>
      <c r="AP31" s="129"/>
      <c r="AQ31" s="130"/>
      <c r="AR31" s="131"/>
      <c r="AS31" s="74">
        <f t="shared" si="5"/>
        <v>0</v>
      </c>
      <c r="AT31" s="75">
        <f t="shared" si="6"/>
        <v>0</v>
      </c>
      <c r="AU31" s="24"/>
      <c r="AV31" s="11"/>
      <c r="AW31" s="129"/>
      <c r="AX31" s="130"/>
      <c r="AY31" s="131"/>
      <c r="AZ31" s="129"/>
      <c r="BA31" s="130"/>
      <c r="BB31" s="131"/>
      <c r="BC31" s="74">
        <f t="shared" si="7"/>
        <v>0</v>
      </c>
      <c r="BD31" s="75">
        <f t="shared" si="8"/>
        <v>0</v>
      </c>
      <c r="BE31" s="11"/>
      <c r="BF31" s="129"/>
      <c r="BG31" s="130"/>
      <c r="BH31" s="131"/>
      <c r="BI31" s="129"/>
      <c r="BJ31" s="130"/>
      <c r="BK31" s="131"/>
      <c r="BL31" s="74">
        <f t="shared" si="9"/>
        <v>0</v>
      </c>
      <c r="BM31" s="75">
        <f t="shared" si="10"/>
        <v>0</v>
      </c>
      <c r="BN31" s="24"/>
      <c r="BO31" s="11"/>
      <c r="BP31" s="25"/>
      <c r="BQ31" s="113"/>
      <c r="BR31" s="25">
        <f t="shared" si="11"/>
        <v>0</v>
      </c>
      <c r="BS31" s="35">
        <f t="shared" si="12"/>
        <v>0</v>
      </c>
      <c r="BT31" s="36">
        <f t="shared" si="13"/>
        <v>0</v>
      </c>
      <c r="BU31" s="36">
        <f t="shared" si="0"/>
        <v>0</v>
      </c>
      <c r="BV31" s="10" t="e">
        <f t="shared" si="14"/>
        <v>#N/A</v>
      </c>
      <c r="BX31" s="6"/>
    </row>
    <row r="32" spans="1:76" s="3" customFormat="1" ht="12.75">
      <c r="A32" s="28">
        <v>24</v>
      </c>
      <c r="B32" s="32"/>
      <c r="C32" s="17"/>
      <c r="D32" s="21"/>
      <c r="E32" s="21"/>
      <c r="F32" s="21"/>
      <c r="G32" s="21"/>
      <c r="H32" s="96"/>
      <c r="I32" s="96"/>
      <c r="J32" s="96"/>
      <c r="K32" s="97" t="e">
        <f>VLOOKUP(H32,Letnice!$D$2:$E$12,2,0)+VLOOKUP(I32,Letnice!$D$2:$E$12,2,0)+VLOOKUP(J32,Letnice!$D$2:$E$12,2,0)</f>
        <v>#N/A</v>
      </c>
      <c r="L32" s="105" t="e">
        <f>VLOOKUP(K32,Letnice!$D$16:$E$28,2,0)</f>
        <v>#N/A</v>
      </c>
      <c r="M32" s="25"/>
      <c r="N32" s="78"/>
      <c r="O32" s="24"/>
      <c r="P32" s="11"/>
      <c r="Q32" s="25"/>
      <c r="R32" s="78">
        <v>0</v>
      </c>
      <c r="S32" s="129"/>
      <c r="T32" s="130"/>
      <c r="U32" s="131"/>
      <c r="V32" s="129"/>
      <c r="W32" s="130"/>
      <c r="X32" s="131"/>
      <c r="Y32" s="74">
        <f t="shared" si="1"/>
        <v>0</v>
      </c>
      <c r="Z32" s="75">
        <f t="shared" si="2"/>
        <v>0</v>
      </c>
      <c r="AA32" s="24"/>
      <c r="AB32" s="11"/>
      <c r="AC32" s="129"/>
      <c r="AD32" s="130"/>
      <c r="AE32" s="131"/>
      <c r="AF32" s="129"/>
      <c r="AG32" s="130"/>
      <c r="AH32" s="131"/>
      <c r="AI32" s="74">
        <f t="shared" si="3"/>
        <v>0</v>
      </c>
      <c r="AJ32" s="75">
        <f t="shared" si="4"/>
        <v>0</v>
      </c>
      <c r="AL32" s="11"/>
      <c r="AM32" s="129"/>
      <c r="AN32" s="130"/>
      <c r="AO32" s="131"/>
      <c r="AP32" s="129"/>
      <c r="AQ32" s="130"/>
      <c r="AR32" s="131"/>
      <c r="AS32" s="74">
        <f t="shared" si="5"/>
        <v>0</v>
      </c>
      <c r="AT32" s="75">
        <f t="shared" si="6"/>
        <v>0</v>
      </c>
      <c r="AU32" s="24"/>
      <c r="AV32" s="11"/>
      <c r="AW32" s="129"/>
      <c r="AX32" s="130"/>
      <c r="AY32" s="131"/>
      <c r="AZ32" s="129"/>
      <c r="BA32" s="130"/>
      <c r="BB32" s="131"/>
      <c r="BC32" s="74">
        <f t="shared" si="7"/>
        <v>0</v>
      </c>
      <c r="BD32" s="75">
        <f t="shared" si="8"/>
        <v>0</v>
      </c>
      <c r="BE32" s="11"/>
      <c r="BF32" s="129"/>
      <c r="BG32" s="130"/>
      <c r="BH32" s="131"/>
      <c r="BI32" s="129"/>
      <c r="BJ32" s="130"/>
      <c r="BK32" s="131"/>
      <c r="BL32" s="74">
        <f t="shared" si="9"/>
        <v>0</v>
      </c>
      <c r="BM32" s="75">
        <f t="shared" si="10"/>
        <v>0</v>
      </c>
      <c r="BN32" s="24"/>
      <c r="BO32" s="11"/>
      <c r="BP32" s="25"/>
      <c r="BQ32" s="113"/>
      <c r="BR32" s="25">
        <f t="shared" si="11"/>
        <v>0</v>
      </c>
      <c r="BS32" s="35">
        <f t="shared" si="12"/>
        <v>0</v>
      </c>
      <c r="BT32" s="36">
        <f t="shared" si="13"/>
        <v>0</v>
      </c>
      <c r="BU32" s="36">
        <f t="shared" si="0"/>
        <v>0</v>
      </c>
      <c r="BV32" s="10" t="e">
        <f t="shared" si="14"/>
        <v>#N/A</v>
      </c>
      <c r="BX32" s="6"/>
    </row>
    <row r="33" spans="1:76" s="3" customFormat="1" ht="12.75">
      <c r="A33" s="28">
        <v>25</v>
      </c>
      <c r="B33" s="31"/>
      <c r="C33" s="20"/>
      <c r="D33" s="19"/>
      <c r="E33" s="21"/>
      <c r="F33" s="21"/>
      <c r="G33" s="21"/>
      <c r="H33" s="96"/>
      <c r="I33" s="96"/>
      <c r="J33" s="96"/>
      <c r="K33" s="97" t="e">
        <f>VLOOKUP(H33,Letnice!$D$2:$E$12,2,0)+VLOOKUP(I33,Letnice!$D$2:$E$12,2,0)+VLOOKUP(J33,Letnice!$D$2:$E$12,2,0)</f>
        <v>#N/A</v>
      </c>
      <c r="L33" s="105" t="e">
        <f>VLOOKUP(K33,Letnice!$D$16:$E$28,2,0)</f>
        <v>#N/A</v>
      </c>
      <c r="M33" s="25"/>
      <c r="N33" s="78"/>
      <c r="O33" s="24"/>
      <c r="P33" s="11"/>
      <c r="Q33" s="25"/>
      <c r="R33" s="78">
        <v>0</v>
      </c>
      <c r="S33" s="129"/>
      <c r="T33" s="130"/>
      <c r="U33" s="131"/>
      <c r="V33" s="129"/>
      <c r="W33" s="130"/>
      <c r="X33" s="131"/>
      <c r="Y33" s="74">
        <f t="shared" si="1"/>
        <v>0</v>
      </c>
      <c r="Z33" s="75">
        <f t="shared" si="2"/>
        <v>0</v>
      </c>
      <c r="AA33" s="24"/>
      <c r="AB33" s="11"/>
      <c r="AC33" s="129"/>
      <c r="AD33" s="130"/>
      <c r="AE33" s="131"/>
      <c r="AF33" s="129"/>
      <c r="AG33" s="130"/>
      <c r="AH33" s="131"/>
      <c r="AI33" s="74">
        <f t="shared" si="3"/>
        <v>0</v>
      </c>
      <c r="AJ33" s="75">
        <f t="shared" si="4"/>
        <v>0</v>
      </c>
      <c r="AL33" s="11"/>
      <c r="AM33" s="129"/>
      <c r="AN33" s="130"/>
      <c r="AO33" s="131"/>
      <c r="AP33" s="129"/>
      <c r="AQ33" s="130"/>
      <c r="AR33" s="131"/>
      <c r="AS33" s="74">
        <f t="shared" si="5"/>
        <v>0</v>
      </c>
      <c r="AT33" s="75">
        <f t="shared" si="6"/>
        <v>0</v>
      </c>
      <c r="AU33" s="24"/>
      <c r="AV33" s="11"/>
      <c r="AW33" s="129"/>
      <c r="AX33" s="130"/>
      <c r="AY33" s="131"/>
      <c r="AZ33" s="129"/>
      <c r="BA33" s="130"/>
      <c r="BB33" s="131"/>
      <c r="BC33" s="74">
        <f t="shared" si="7"/>
        <v>0</v>
      </c>
      <c r="BD33" s="75">
        <f t="shared" si="8"/>
        <v>0</v>
      </c>
      <c r="BE33" s="11"/>
      <c r="BF33" s="129"/>
      <c r="BG33" s="130"/>
      <c r="BH33" s="131"/>
      <c r="BI33" s="129"/>
      <c r="BJ33" s="130"/>
      <c r="BK33" s="131"/>
      <c r="BL33" s="74">
        <f t="shared" si="9"/>
        <v>0</v>
      </c>
      <c r="BM33" s="75">
        <f t="shared" si="10"/>
        <v>0</v>
      </c>
      <c r="BN33" s="24"/>
      <c r="BO33" s="11"/>
      <c r="BP33" s="25"/>
      <c r="BQ33" s="113"/>
      <c r="BR33" s="25">
        <f t="shared" si="11"/>
        <v>0</v>
      </c>
      <c r="BS33" s="35">
        <f t="shared" si="12"/>
        <v>0</v>
      </c>
      <c r="BT33" s="36">
        <f t="shared" si="13"/>
        <v>0</v>
      </c>
      <c r="BU33" s="36">
        <f t="shared" si="0"/>
        <v>0</v>
      </c>
      <c r="BV33" s="10" t="e">
        <f t="shared" si="14"/>
        <v>#N/A</v>
      </c>
      <c r="BX33" s="6"/>
    </row>
    <row r="34" spans="1:76" s="3" customFormat="1" ht="12.75">
      <c r="A34" s="28">
        <v>26</v>
      </c>
      <c r="B34" s="31"/>
      <c r="C34" s="20"/>
      <c r="D34" s="19"/>
      <c r="E34" s="21"/>
      <c r="F34" s="21"/>
      <c r="G34" s="21"/>
      <c r="H34" s="96"/>
      <c r="I34" s="96"/>
      <c r="J34" s="96"/>
      <c r="K34" s="97" t="e">
        <f>VLOOKUP(H34,Letnice!$D$2:$E$12,2,0)+VLOOKUP(I34,Letnice!$D$2:$E$12,2,0)+VLOOKUP(J34,Letnice!$D$2:$E$12,2,0)</f>
        <v>#N/A</v>
      </c>
      <c r="L34" s="105" t="e">
        <f>VLOOKUP(K34,Letnice!$D$16:$E$28,2,0)</f>
        <v>#N/A</v>
      </c>
      <c r="M34" s="25"/>
      <c r="N34" s="78"/>
      <c r="O34" s="24"/>
      <c r="P34" s="11"/>
      <c r="Q34" s="25"/>
      <c r="R34" s="78">
        <v>0</v>
      </c>
      <c r="S34" s="129"/>
      <c r="T34" s="130"/>
      <c r="U34" s="131"/>
      <c r="V34" s="129"/>
      <c r="W34" s="130"/>
      <c r="X34" s="131"/>
      <c r="Y34" s="74">
        <f t="shared" si="1"/>
        <v>0</v>
      </c>
      <c r="Z34" s="75">
        <f t="shared" si="2"/>
        <v>0</v>
      </c>
      <c r="AA34" s="24"/>
      <c r="AB34" s="11"/>
      <c r="AC34" s="129"/>
      <c r="AD34" s="130"/>
      <c r="AE34" s="131"/>
      <c r="AF34" s="129"/>
      <c r="AG34" s="130"/>
      <c r="AH34" s="131"/>
      <c r="AI34" s="74">
        <f t="shared" si="3"/>
        <v>0</v>
      </c>
      <c r="AJ34" s="75">
        <f t="shared" si="4"/>
        <v>0</v>
      </c>
      <c r="AL34" s="11"/>
      <c r="AM34" s="129"/>
      <c r="AN34" s="130"/>
      <c r="AO34" s="131"/>
      <c r="AP34" s="129"/>
      <c r="AQ34" s="130"/>
      <c r="AR34" s="131"/>
      <c r="AS34" s="74">
        <f t="shared" si="5"/>
        <v>0</v>
      </c>
      <c r="AT34" s="75">
        <f t="shared" si="6"/>
        <v>0</v>
      </c>
      <c r="AU34" s="24"/>
      <c r="AV34" s="11"/>
      <c r="AW34" s="129"/>
      <c r="AX34" s="130"/>
      <c r="AY34" s="131"/>
      <c r="AZ34" s="129"/>
      <c r="BA34" s="130"/>
      <c r="BB34" s="131"/>
      <c r="BC34" s="74">
        <f t="shared" si="7"/>
        <v>0</v>
      </c>
      <c r="BD34" s="75">
        <f t="shared" si="8"/>
        <v>0</v>
      </c>
      <c r="BE34" s="11"/>
      <c r="BF34" s="129"/>
      <c r="BG34" s="130"/>
      <c r="BH34" s="131"/>
      <c r="BI34" s="129"/>
      <c r="BJ34" s="130"/>
      <c r="BK34" s="131"/>
      <c r="BL34" s="74">
        <f t="shared" si="9"/>
        <v>0</v>
      </c>
      <c r="BM34" s="75">
        <f t="shared" si="10"/>
        <v>0</v>
      </c>
      <c r="BN34" s="24"/>
      <c r="BO34" s="11"/>
      <c r="BP34" s="25"/>
      <c r="BQ34" s="113"/>
      <c r="BR34" s="25">
        <f t="shared" si="11"/>
        <v>0</v>
      </c>
      <c r="BS34" s="35">
        <f t="shared" si="12"/>
        <v>0</v>
      </c>
      <c r="BT34" s="36">
        <f t="shared" si="13"/>
        <v>0</v>
      </c>
      <c r="BU34" s="36">
        <f t="shared" si="0"/>
        <v>0</v>
      </c>
      <c r="BV34" s="10" t="e">
        <f t="shared" si="14"/>
        <v>#N/A</v>
      </c>
      <c r="BX34" s="6"/>
    </row>
    <row r="35" spans="1:76" ht="12.75">
      <c r="A35" s="28">
        <v>27</v>
      </c>
      <c r="B35" s="31"/>
      <c r="C35" s="20"/>
      <c r="D35" s="19"/>
      <c r="E35" s="21"/>
      <c r="F35" s="21"/>
      <c r="G35" s="21"/>
      <c r="H35" s="96"/>
      <c r="I35" s="96"/>
      <c r="J35" s="96"/>
      <c r="K35" s="97" t="e">
        <f>VLOOKUP(H35,Letnice!$D$2:$E$12,2,0)+VLOOKUP(I35,Letnice!$D$2:$E$12,2,0)+VLOOKUP(J35,Letnice!$D$2:$E$12,2,0)</f>
        <v>#N/A</v>
      </c>
      <c r="L35" s="105" t="e">
        <f>VLOOKUP(K35,Letnice!$D$16:$E$28,2,0)</f>
        <v>#N/A</v>
      </c>
      <c r="M35" s="25"/>
      <c r="N35" s="78"/>
      <c r="O35" s="24"/>
      <c r="P35" s="11"/>
      <c r="Q35" s="25"/>
      <c r="R35" s="78">
        <v>0</v>
      </c>
      <c r="S35" s="129"/>
      <c r="T35" s="130"/>
      <c r="U35" s="131"/>
      <c r="V35" s="129"/>
      <c r="W35" s="130"/>
      <c r="X35" s="131"/>
      <c r="Y35" s="74">
        <f t="shared" si="1"/>
        <v>0</v>
      </c>
      <c r="Z35" s="75">
        <f t="shared" si="2"/>
        <v>0</v>
      </c>
      <c r="AA35" s="24"/>
      <c r="AB35" s="11"/>
      <c r="AC35" s="129"/>
      <c r="AD35" s="130"/>
      <c r="AE35" s="131"/>
      <c r="AF35" s="129"/>
      <c r="AG35" s="130"/>
      <c r="AH35" s="131"/>
      <c r="AI35" s="74">
        <f t="shared" si="3"/>
        <v>0</v>
      </c>
      <c r="AJ35" s="75">
        <f t="shared" si="4"/>
        <v>0</v>
      </c>
      <c r="AL35" s="11"/>
      <c r="AM35" s="129"/>
      <c r="AN35" s="130"/>
      <c r="AO35" s="131"/>
      <c r="AP35" s="129"/>
      <c r="AQ35" s="130"/>
      <c r="AR35" s="131"/>
      <c r="AS35" s="74">
        <f t="shared" si="5"/>
        <v>0</v>
      </c>
      <c r="AT35" s="75">
        <f t="shared" si="6"/>
        <v>0</v>
      </c>
      <c r="AU35" s="24"/>
      <c r="AV35" s="11"/>
      <c r="AW35" s="129"/>
      <c r="AX35" s="130"/>
      <c r="AY35" s="131"/>
      <c r="AZ35" s="129"/>
      <c r="BA35" s="130"/>
      <c r="BB35" s="131"/>
      <c r="BC35" s="74">
        <f t="shared" si="7"/>
        <v>0</v>
      </c>
      <c r="BD35" s="75">
        <f t="shared" si="8"/>
        <v>0</v>
      </c>
      <c r="BE35" s="11"/>
      <c r="BF35" s="129"/>
      <c r="BG35" s="130"/>
      <c r="BH35" s="131"/>
      <c r="BI35" s="129"/>
      <c r="BJ35" s="130"/>
      <c r="BK35" s="131"/>
      <c r="BL35" s="74">
        <f t="shared" si="9"/>
        <v>0</v>
      </c>
      <c r="BM35" s="75">
        <f t="shared" si="10"/>
        <v>0</v>
      </c>
      <c r="BN35" s="24"/>
      <c r="BO35" s="11"/>
      <c r="BP35" s="25"/>
      <c r="BQ35" s="113"/>
      <c r="BR35" s="25">
        <f t="shared" si="11"/>
        <v>0</v>
      </c>
      <c r="BS35" s="35">
        <f t="shared" si="12"/>
        <v>0</v>
      </c>
      <c r="BT35" s="36">
        <f t="shared" si="13"/>
        <v>0</v>
      </c>
      <c r="BU35" s="36">
        <f t="shared" si="0"/>
        <v>0</v>
      </c>
      <c r="BV35" s="10" t="e">
        <f t="shared" si="14"/>
        <v>#N/A</v>
      </c>
      <c r="BX35" s="6"/>
    </row>
    <row r="36" spans="1:76" ht="12.75">
      <c r="A36" s="28">
        <v>28</v>
      </c>
      <c r="B36" s="31"/>
      <c r="C36" s="20"/>
      <c r="D36" s="19"/>
      <c r="E36" s="21"/>
      <c r="F36" s="21"/>
      <c r="G36" s="21"/>
      <c r="H36" s="96"/>
      <c r="I36" s="96"/>
      <c r="J36" s="96"/>
      <c r="K36" s="97" t="e">
        <f>VLOOKUP(H36,Letnice!$D$2:$E$12,2,0)+VLOOKUP(I36,Letnice!$D$2:$E$12,2,0)+VLOOKUP(J36,Letnice!$D$2:$E$12,2,0)</f>
        <v>#N/A</v>
      </c>
      <c r="L36" s="105" t="e">
        <f>VLOOKUP(K36,Letnice!$D$16:$E$28,2,0)</f>
        <v>#N/A</v>
      </c>
      <c r="M36" s="25"/>
      <c r="N36" s="78"/>
      <c r="O36" s="24"/>
      <c r="P36" s="11"/>
      <c r="Q36" s="25"/>
      <c r="R36" s="78">
        <v>0</v>
      </c>
      <c r="S36" s="129"/>
      <c r="T36" s="130"/>
      <c r="U36" s="131"/>
      <c r="V36" s="129"/>
      <c r="W36" s="130"/>
      <c r="X36" s="131"/>
      <c r="Y36" s="74">
        <f t="shared" si="1"/>
        <v>0</v>
      </c>
      <c r="Z36" s="75">
        <f t="shared" si="2"/>
        <v>0</v>
      </c>
      <c r="AA36" s="24"/>
      <c r="AB36" s="11"/>
      <c r="AC36" s="129"/>
      <c r="AD36" s="130"/>
      <c r="AE36" s="131"/>
      <c r="AF36" s="129"/>
      <c r="AG36" s="130"/>
      <c r="AH36" s="131"/>
      <c r="AI36" s="74">
        <f t="shared" si="3"/>
        <v>0</v>
      </c>
      <c r="AJ36" s="75">
        <f t="shared" si="4"/>
        <v>0</v>
      </c>
      <c r="AL36" s="11"/>
      <c r="AM36" s="129"/>
      <c r="AN36" s="130"/>
      <c r="AO36" s="131"/>
      <c r="AP36" s="129"/>
      <c r="AQ36" s="130"/>
      <c r="AR36" s="131"/>
      <c r="AS36" s="74">
        <f t="shared" si="5"/>
        <v>0</v>
      </c>
      <c r="AT36" s="75">
        <f t="shared" si="6"/>
        <v>0</v>
      </c>
      <c r="AU36" s="24"/>
      <c r="AV36" s="11"/>
      <c r="AW36" s="129"/>
      <c r="AX36" s="130"/>
      <c r="AY36" s="131"/>
      <c r="AZ36" s="129"/>
      <c r="BA36" s="130"/>
      <c r="BB36" s="131"/>
      <c r="BC36" s="74">
        <f t="shared" si="7"/>
        <v>0</v>
      </c>
      <c r="BD36" s="75">
        <f t="shared" si="8"/>
        <v>0</v>
      </c>
      <c r="BE36" s="11"/>
      <c r="BF36" s="129"/>
      <c r="BG36" s="130"/>
      <c r="BH36" s="131"/>
      <c r="BI36" s="129"/>
      <c r="BJ36" s="130"/>
      <c r="BK36" s="131"/>
      <c r="BL36" s="74">
        <f t="shared" si="9"/>
        <v>0</v>
      </c>
      <c r="BM36" s="75">
        <f t="shared" si="10"/>
        <v>0</v>
      </c>
      <c r="BN36" s="24"/>
      <c r="BO36" s="11"/>
      <c r="BP36" s="25"/>
      <c r="BQ36" s="113"/>
      <c r="BR36" s="25">
        <f t="shared" si="11"/>
        <v>0</v>
      </c>
      <c r="BS36" s="35">
        <f t="shared" si="12"/>
        <v>0</v>
      </c>
      <c r="BT36" s="36">
        <f t="shared" si="13"/>
        <v>0</v>
      </c>
      <c r="BU36" s="36">
        <f t="shared" si="0"/>
        <v>0</v>
      </c>
      <c r="BV36" s="10" t="e">
        <f t="shared" si="14"/>
        <v>#N/A</v>
      </c>
      <c r="BX36" s="6"/>
    </row>
    <row r="37" spans="1:76" ht="12.75">
      <c r="A37" s="28">
        <v>29</v>
      </c>
      <c r="B37" s="31"/>
      <c r="C37" s="20"/>
      <c r="D37" s="19"/>
      <c r="E37" s="21"/>
      <c r="F37" s="21"/>
      <c r="G37" s="21"/>
      <c r="H37" s="96"/>
      <c r="I37" s="96"/>
      <c r="J37" s="96"/>
      <c r="K37" s="97" t="e">
        <f>VLOOKUP(H37,Letnice!$D$2:$E$12,2,0)+VLOOKUP(I37,Letnice!$D$2:$E$12,2,0)+VLOOKUP(J37,Letnice!$D$2:$E$12,2,0)</f>
        <v>#N/A</v>
      </c>
      <c r="L37" s="105" t="e">
        <f>VLOOKUP(K37,Letnice!$D$16:$E$28,2,0)</f>
        <v>#N/A</v>
      </c>
      <c r="M37" s="25"/>
      <c r="N37" s="78"/>
      <c r="O37" s="24"/>
      <c r="P37" s="11"/>
      <c r="Q37" s="25"/>
      <c r="R37" s="78">
        <v>0</v>
      </c>
      <c r="S37" s="129"/>
      <c r="T37" s="130"/>
      <c r="U37" s="131"/>
      <c r="V37" s="129"/>
      <c r="W37" s="130"/>
      <c r="X37" s="131"/>
      <c r="Y37" s="74">
        <f t="shared" si="1"/>
        <v>0</v>
      </c>
      <c r="Z37" s="75">
        <f t="shared" si="2"/>
        <v>0</v>
      </c>
      <c r="AA37" s="24"/>
      <c r="AB37" s="11"/>
      <c r="AC37" s="129"/>
      <c r="AD37" s="130"/>
      <c r="AE37" s="131"/>
      <c r="AF37" s="129"/>
      <c r="AG37" s="130"/>
      <c r="AH37" s="131"/>
      <c r="AI37" s="74">
        <f t="shared" si="3"/>
        <v>0</v>
      </c>
      <c r="AJ37" s="75">
        <f t="shared" si="4"/>
        <v>0</v>
      </c>
      <c r="AL37" s="11"/>
      <c r="AM37" s="129"/>
      <c r="AN37" s="130"/>
      <c r="AO37" s="131"/>
      <c r="AP37" s="129"/>
      <c r="AQ37" s="130"/>
      <c r="AR37" s="131"/>
      <c r="AS37" s="74">
        <f t="shared" si="5"/>
        <v>0</v>
      </c>
      <c r="AT37" s="75">
        <f t="shared" si="6"/>
        <v>0</v>
      </c>
      <c r="AU37" s="24"/>
      <c r="AV37" s="11"/>
      <c r="AW37" s="129"/>
      <c r="AX37" s="130"/>
      <c r="AY37" s="131"/>
      <c r="AZ37" s="129"/>
      <c r="BA37" s="130"/>
      <c r="BB37" s="131"/>
      <c r="BC37" s="74">
        <f t="shared" si="7"/>
        <v>0</v>
      </c>
      <c r="BD37" s="75">
        <f t="shared" si="8"/>
        <v>0</v>
      </c>
      <c r="BE37" s="11"/>
      <c r="BF37" s="129"/>
      <c r="BG37" s="130"/>
      <c r="BH37" s="131"/>
      <c r="BI37" s="129"/>
      <c r="BJ37" s="130"/>
      <c r="BK37" s="131"/>
      <c r="BL37" s="74">
        <f t="shared" si="9"/>
        <v>0</v>
      </c>
      <c r="BM37" s="75">
        <f t="shared" si="10"/>
        <v>0</v>
      </c>
      <c r="BN37" s="24"/>
      <c r="BO37" s="11"/>
      <c r="BP37" s="25"/>
      <c r="BQ37" s="113"/>
      <c r="BR37" s="25">
        <f t="shared" si="11"/>
        <v>0</v>
      </c>
      <c r="BS37" s="35">
        <f t="shared" si="12"/>
        <v>0</v>
      </c>
      <c r="BT37" s="36">
        <f t="shared" si="13"/>
        <v>0</v>
      </c>
      <c r="BU37" s="36">
        <f t="shared" si="0"/>
        <v>0</v>
      </c>
      <c r="BV37" s="10" t="e">
        <f t="shared" si="14"/>
        <v>#N/A</v>
      </c>
      <c r="BX37" s="6"/>
    </row>
    <row r="38" spans="1:76" ht="12.75">
      <c r="A38" s="28">
        <v>30</v>
      </c>
      <c r="B38" s="31"/>
      <c r="C38" s="20"/>
      <c r="D38" s="19"/>
      <c r="E38" s="21"/>
      <c r="F38" s="21"/>
      <c r="G38" s="21"/>
      <c r="H38" s="96"/>
      <c r="I38" s="96"/>
      <c r="J38" s="96"/>
      <c r="K38" s="97" t="e">
        <f>VLOOKUP(H38,Letnice!$D$2:$E$12,2,0)+VLOOKUP(I38,Letnice!$D$2:$E$12,2,0)+VLOOKUP(J38,Letnice!$D$2:$E$12,2,0)</f>
        <v>#N/A</v>
      </c>
      <c r="L38" s="105" t="e">
        <f>VLOOKUP(K38,Letnice!$D$16:$E$28,2,0)</f>
        <v>#N/A</v>
      </c>
      <c r="M38" s="25"/>
      <c r="N38" s="78"/>
      <c r="O38" s="24"/>
      <c r="P38" s="11"/>
      <c r="Q38" s="25"/>
      <c r="R38" s="78">
        <v>0</v>
      </c>
      <c r="S38" s="129"/>
      <c r="T38" s="130"/>
      <c r="U38" s="131"/>
      <c r="V38" s="129"/>
      <c r="W38" s="130"/>
      <c r="X38" s="131"/>
      <c r="Y38" s="74">
        <f t="shared" si="1"/>
        <v>0</v>
      </c>
      <c r="Z38" s="75">
        <f t="shared" si="2"/>
        <v>0</v>
      </c>
      <c r="AA38" s="24"/>
      <c r="AB38" s="11"/>
      <c r="AC38" s="129"/>
      <c r="AD38" s="130"/>
      <c r="AE38" s="131"/>
      <c r="AF38" s="129"/>
      <c r="AG38" s="130"/>
      <c r="AH38" s="131"/>
      <c r="AI38" s="74">
        <f t="shared" si="3"/>
        <v>0</v>
      </c>
      <c r="AJ38" s="75">
        <f t="shared" si="4"/>
        <v>0</v>
      </c>
      <c r="AL38" s="11"/>
      <c r="AM38" s="129"/>
      <c r="AN38" s="130"/>
      <c r="AO38" s="131"/>
      <c r="AP38" s="129"/>
      <c r="AQ38" s="130"/>
      <c r="AR38" s="131"/>
      <c r="AS38" s="74">
        <f t="shared" si="5"/>
        <v>0</v>
      </c>
      <c r="AT38" s="75">
        <f t="shared" si="6"/>
        <v>0</v>
      </c>
      <c r="AU38" s="24"/>
      <c r="AV38" s="11"/>
      <c r="AW38" s="129"/>
      <c r="AX38" s="130"/>
      <c r="AY38" s="131"/>
      <c r="AZ38" s="129"/>
      <c r="BA38" s="130"/>
      <c r="BB38" s="131"/>
      <c r="BC38" s="74">
        <f t="shared" si="7"/>
        <v>0</v>
      </c>
      <c r="BD38" s="75">
        <f t="shared" si="8"/>
        <v>0</v>
      </c>
      <c r="BE38" s="11"/>
      <c r="BF38" s="129"/>
      <c r="BG38" s="130"/>
      <c r="BH38" s="131"/>
      <c r="BI38" s="129"/>
      <c r="BJ38" s="130"/>
      <c r="BK38" s="131"/>
      <c r="BL38" s="74">
        <f t="shared" si="9"/>
        <v>0</v>
      </c>
      <c r="BM38" s="75">
        <f t="shared" si="10"/>
        <v>0</v>
      </c>
      <c r="BN38" s="24"/>
      <c r="BO38" s="11"/>
      <c r="BP38" s="25"/>
      <c r="BQ38" s="113"/>
      <c r="BR38" s="25">
        <f t="shared" si="11"/>
        <v>0</v>
      </c>
      <c r="BS38" s="35">
        <f t="shared" si="12"/>
        <v>0</v>
      </c>
      <c r="BT38" s="36">
        <f t="shared" si="13"/>
        <v>0</v>
      </c>
      <c r="BU38" s="36">
        <f t="shared" si="0"/>
        <v>0</v>
      </c>
      <c r="BV38" s="10" t="e">
        <f t="shared" si="14"/>
        <v>#N/A</v>
      </c>
      <c r="BX38" s="6"/>
    </row>
    <row r="39" spans="1:74" ht="12.75">
      <c r="A39" s="28">
        <v>31</v>
      </c>
      <c r="B39" s="31"/>
      <c r="C39" s="20"/>
      <c r="D39" s="19"/>
      <c r="E39" s="21"/>
      <c r="F39" s="21"/>
      <c r="G39" s="21"/>
      <c r="H39" s="96"/>
      <c r="I39" s="96"/>
      <c r="J39" s="96"/>
      <c r="K39" s="97" t="e">
        <f>VLOOKUP(H39,Letnice!$D$2:$E$12,2,0)+VLOOKUP(I39,Letnice!$D$2:$E$12,2,0)+VLOOKUP(J39,Letnice!$D$2:$E$12,2,0)</f>
        <v>#N/A</v>
      </c>
      <c r="L39" s="105" t="e">
        <f>VLOOKUP(K39,Letnice!$D$16:$E$28,2,0)</f>
        <v>#N/A</v>
      </c>
      <c r="M39" s="25"/>
      <c r="N39" s="78"/>
      <c r="O39" s="24"/>
      <c r="P39" s="11"/>
      <c r="Q39" s="25"/>
      <c r="R39" s="78">
        <v>0</v>
      </c>
      <c r="S39" s="129"/>
      <c r="T39" s="130"/>
      <c r="U39" s="131"/>
      <c r="V39" s="129"/>
      <c r="W39" s="130"/>
      <c r="X39" s="131"/>
      <c r="Y39" s="74">
        <f t="shared" si="1"/>
        <v>0</v>
      </c>
      <c r="Z39" s="75">
        <f t="shared" si="2"/>
        <v>0</v>
      </c>
      <c r="AA39" s="24"/>
      <c r="AB39" s="11"/>
      <c r="AC39" s="129"/>
      <c r="AD39" s="130"/>
      <c r="AE39" s="131"/>
      <c r="AF39" s="129"/>
      <c r="AG39" s="130"/>
      <c r="AH39" s="131"/>
      <c r="AI39" s="74">
        <f t="shared" si="3"/>
        <v>0</v>
      </c>
      <c r="AJ39" s="75">
        <f t="shared" si="4"/>
        <v>0</v>
      </c>
      <c r="AL39" s="11"/>
      <c r="AM39" s="129"/>
      <c r="AN39" s="130"/>
      <c r="AO39" s="131"/>
      <c r="AP39" s="129"/>
      <c r="AQ39" s="130"/>
      <c r="AR39" s="131"/>
      <c r="AS39" s="74">
        <f t="shared" si="5"/>
        <v>0</v>
      </c>
      <c r="AT39" s="75">
        <f t="shared" si="6"/>
        <v>0</v>
      </c>
      <c r="AU39" s="24"/>
      <c r="AV39" s="11"/>
      <c r="AW39" s="129"/>
      <c r="AX39" s="130"/>
      <c r="AY39" s="131"/>
      <c r="AZ39" s="129"/>
      <c r="BA39" s="130"/>
      <c r="BB39" s="131"/>
      <c r="BC39" s="74">
        <f t="shared" si="7"/>
        <v>0</v>
      </c>
      <c r="BD39" s="75">
        <f t="shared" si="8"/>
        <v>0</v>
      </c>
      <c r="BE39" s="11"/>
      <c r="BF39" s="129"/>
      <c r="BG39" s="130"/>
      <c r="BH39" s="131"/>
      <c r="BI39" s="129"/>
      <c r="BJ39" s="130"/>
      <c r="BK39" s="131"/>
      <c r="BL39" s="74">
        <f t="shared" si="9"/>
        <v>0</v>
      </c>
      <c r="BM39" s="75">
        <f t="shared" si="10"/>
        <v>0</v>
      </c>
      <c r="BN39" s="24"/>
      <c r="BO39" s="11"/>
      <c r="BP39" s="25"/>
      <c r="BQ39" s="113"/>
      <c r="BR39" s="25">
        <f t="shared" si="11"/>
        <v>0</v>
      </c>
      <c r="BS39" s="35">
        <f t="shared" si="12"/>
        <v>0</v>
      </c>
      <c r="BT39" s="36">
        <f t="shared" si="13"/>
        <v>0</v>
      </c>
      <c r="BU39" s="36">
        <f t="shared" si="0"/>
        <v>0</v>
      </c>
      <c r="BV39" s="10" t="e">
        <f t="shared" si="14"/>
        <v>#N/A</v>
      </c>
    </row>
    <row r="40" spans="1:74" ht="12.75">
      <c r="A40" s="28">
        <v>32</v>
      </c>
      <c r="B40" s="31"/>
      <c r="C40" s="20"/>
      <c r="D40" s="19"/>
      <c r="E40" s="21"/>
      <c r="F40" s="21"/>
      <c r="G40" s="21"/>
      <c r="H40" s="96"/>
      <c r="I40" s="96"/>
      <c r="J40" s="96"/>
      <c r="K40" s="97" t="e">
        <f>VLOOKUP(H40,Letnice!$D$2:$E$12,2,0)+VLOOKUP(I40,Letnice!$D$2:$E$12,2,0)+VLOOKUP(J40,Letnice!$D$2:$E$12,2,0)</f>
        <v>#N/A</v>
      </c>
      <c r="L40" s="105" t="e">
        <f>VLOOKUP(K40,Letnice!$D$16:$E$28,2,0)</f>
        <v>#N/A</v>
      </c>
      <c r="M40" s="25"/>
      <c r="N40" s="78"/>
      <c r="O40" s="24"/>
      <c r="P40" s="11"/>
      <c r="Q40" s="25"/>
      <c r="R40" s="78">
        <v>0</v>
      </c>
      <c r="S40" s="129"/>
      <c r="T40" s="130"/>
      <c r="U40" s="131"/>
      <c r="V40" s="129"/>
      <c r="W40" s="130"/>
      <c r="X40" s="131"/>
      <c r="Y40" s="74">
        <f t="shared" si="1"/>
        <v>0</v>
      </c>
      <c r="Z40" s="75">
        <f t="shared" si="2"/>
        <v>0</v>
      </c>
      <c r="AA40" s="24"/>
      <c r="AB40" s="11"/>
      <c r="AC40" s="129"/>
      <c r="AD40" s="130"/>
      <c r="AE40" s="131"/>
      <c r="AF40" s="129"/>
      <c r="AG40" s="130"/>
      <c r="AH40" s="131"/>
      <c r="AI40" s="74">
        <f t="shared" si="3"/>
        <v>0</v>
      </c>
      <c r="AJ40" s="75">
        <f t="shared" si="4"/>
        <v>0</v>
      </c>
      <c r="AL40" s="11"/>
      <c r="AM40" s="129"/>
      <c r="AN40" s="130"/>
      <c r="AO40" s="131"/>
      <c r="AP40" s="129"/>
      <c r="AQ40" s="130"/>
      <c r="AR40" s="131"/>
      <c r="AS40" s="74">
        <f t="shared" si="5"/>
        <v>0</v>
      </c>
      <c r="AT40" s="75">
        <f t="shared" si="6"/>
        <v>0</v>
      </c>
      <c r="AU40" s="24"/>
      <c r="AV40" s="11"/>
      <c r="AW40" s="129"/>
      <c r="AX40" s="130"/>
      <c r="AY40" s="131"/>
      <c r="AZ40" s="129"/>
      <c r="BA40" s="130"/>
      <c r="BB40" s="131"/>
      <c r="BC40" s="74">
        <f t="shared" si="7"/>
        <v>0</v>
      </c>
      <c r="BD40" s="75">
        <f t="shared" si="8"/>
        <v>0</v>
      </c>
      <c r="BE40" s="11"/>
      <c r="BF40" s="129"/>
      <c r="BG40" s="130"/>
      <c r="BH40" s="131"/>
      <c r="BI40" s="129"/>
      <c r="BJ40" s="130"/>
      <c r="BK40" s="131"/>
      <c r="BL40" s="74">
        <f t="shared" si="9"/>
        <v>0</v>
      </c>
      <c r="BM40" s="75">
        <f t="shared" si="10"/>
        <v>0</v>
      </c>
      <c r="BN40" s="24"/>
      <c r="BO40" s="11"/>
      <c r="BP40" s="25"/>
      <c r="BQ40" s="113"/>
      <c r="BR40" s="25">
        <f t="shared" si="11"/>
        <v>0</v>
      </c>
      <c r="BS40" s="35">
        <f t="shared" si="12"/>
        <v>0</v>
      </c>
      <c r="BT40" s="36">
        <f t="shared" si="13"/>
        <v>0</v>
      </c>
      <c r="BU40" s="36">
        <f t="shared" si="0"/>
        <v>0</v>
      </c>
      <c r="BV40" s="10" t="e">
        <f t="shared" si="14"/>
        <v>#N/A</v>
      </c>
    </row>
    <row r="41" spans="1:74" ht="12.75">
      <c r="A41" s="28">
        <v>33</v>
      </c>
      <c r="B41" s="31"/>
      <c r="C41" s="20"/>
      <c r="D41" s="19"/>
      <c r="E41" s="21"/>
      <c r="F41" s="21"/>
      <c r="G41" s="21"/>
      <c r="H41" s="96"/>
      <c r="I41" s="96"/>
      <c r="J41" s="96"/>
      <c r="K41" s="97" t="e">
        <f>VLOOKUP(H41,Letnice!$D$2:$E$12,2,0)+VLOOKUP(I41,Letnice!$D$2:$E$12,2,0)+VLOOKUP(J41,Letnice!$D$2:$E$12,2,0)</f>
        <v>#N/A</v>
      </c>
      <c r="L41" s="105" t="e">
        <f>VLOOKUP(K41,Letnice!$D$16:$E$28,2,0)</f>
        <v>#N/A</v>
      </c>
      <c r="M41" s="25"/>
      <c r="N41" s="78"/>
      <c r="O41" s="24"/>
      <c r="P41" s="11"/>
      <c r="Q41" s="25"/>
      <c r="R41" s="78">
        <v>0</v>
      </c>
      <c r="S41" s="129"/>
      <c r="T41" s="130"/>
      <c r="U41" s="131"/>
      <c r="V41" s="129"/>
      <c r="W41" s="130"/>
      <c r="X41" s="131"/>
      <c r="Y41" s="74">
        <f t="shared" si="1"/>
        <v>0</v>
      </c>
      <c r="Z41" s="75">
        <f t="shared" si="2"/>
        <v>0</v>
      </c>
      <c r="AA41" s="24"/>
      <c r="AB41" s="11"/>
      <c r="AC41" s="129"/>
      <c r="AD41" s="130"/>
      <c r="AE41" s="131"/>
      <c r="AF41" s="129"/>
      <c r="AG41" s="130"/>
      <c r="AH41" s="131"/>
      <c r="AI41" s="74">
        <f t="shared" si="3"/>
        <v>0</v>
      </c>
      <c r="AJ41" s="75">
        <f t="shared" si="4"/>
        <v>0</v>
      </c>
      <c r="AL41" s="11"/>
      <c r="AM41" s="129"/>
      <c r="AN41" s="130"/>
      <c r="AO41" s="131"/>
      <c r="AP41" s="129"/>
      <c r="AQ41" s="130"/>
      <c r="AR41" s="131"/>
      <c r="AS41" s="74">
        <f t="shared" si="5"/>
        <v>0</v>
      </c>
      <c r="AT41" s="75">
        <f t="shared" si="6"/>
        <v>0</v>
      </c>
      <c r="AU41" s="24"/>
      <c r="AV41" s="11"/>
      <c r="AW41" s="129"/>
      <c r="AX41" s="130"/>
      <c r="AY41" s="131"/>
      <c r="AZ41" s="129"/>
      <c r="BA41" s="130"/>
      <c r="BB41" s="131"/>
      <c r="BC41" s="74">
        <f t="shared" si="7"/>
        <v>0</v>
      </c>
      <c r="BD41" s="75">
        <f t="shared" si="8"/>
        <v>0</v>
      </c>
      <c r="BE41" s="11"/>
      <c r="BF41" s="129"/>
      <c r="BG41" s="130"/>
      <c r="BH41" s="131"/>
      <c r="BI41" s="129"/>
      <c r="BJ41" s="130"/>
      <c r="BK41" s="131"/>
      <c r="BL41" s="74">
        <f t="shared" si="9"/>
        <v>0</v>
      </c>
      <c r="BM41" s="75">
        <f t="shared" si="10"/>
        <v>0</v>
      </c>
      <c r="BN41" s="24"/>
      <c r="BO41" s="11"/>
      <c r="BP41" s="25"/>
      <c r="BQ41" s="113"/>
      <c r="BR41" s="25">
        <f t="shared" si="11"/>
        <v>0</v>
      </c>
      <c r="BS41" s="35">
        <f t="shared" si="12"/>
        <v>0</v>
      </c>
      <c r="BT41" s="36">
        <f t="shared" si="13"/>
        <v>0</v>
      </c>
      <c r="BU41" s="36">
        <f t="shared" si="0"/>
        <v>0</v>
      </c>
      <c r="BV41" s="10" t="e">
        <f t="shared" si="14"/>
        <v>#N/A</v>
      </c>
    </row>
    <row r="42" spans="1:74" ht="12.75">
      <c r="A42" s="28">
        <v>34</v>
      </c>
      <c r="B42" s="31"/>
      <c r="C42" s="20"/>
      <c r="D42" s="19"/>
      <c r="E42" s="21"/>
      <c r="F42" s="21"/>
      <c r="G42" s="21"/>
      <c r="H42" s="96"/>
      <c r="I42" s="96"/>
      <c r="J42" s="96"/>
      <c r="K42" s="97" t="e">
        <f>VLOOKUP(H42,Letnice!$D$2:$E$12,2,0)+VLOOKUP(I42,Letnice!$D$2:$E$12,2,0)+VLOOKUP(J42,Letnice!$D$2:$E$12,2,0)</f>
        <v>#N/A</v>
      </c>
      <c r="L42" s="105" t="e">
        <f>VLOOKUP(K42,Letnice!$D$16:$E$28,2,0)</f>
        <v>#N/A</v>
      </c>
      <c r="M42" s="25"/>
      <c r="N42" s="78"/>
      <c r="O42" s="24"/>
      <c r="P42" s="11"/>
      <c r="Q42" s="25"/>
      <c r="R42" s="78">
        <v>0</v>
      </c>
      <c r="S42" s="129"/>
      <c r="T42" s="130"/>
      <c r="U42" s="131"/>
      <c r="V42" s="129"/>
      <c r="W42" s="130"/>
      <c r="X42" s="131"/>
      <c r="Y42" s="74">
        <f t="shared" si="1"/>
        <v>0</v>
      </c>
      <c r="Z42" s="75">
        <f>MOD((V42*3600+W42*60+X42)-(S42*3600+T42*60+U42),60)</f>
        <v>0</v>
      </c>
      <c r="AA42" s="24"/>
      <c r="AB42" s="11"/>
      <c r="AC42" s="129"/>
      <c r="AD42" s="130"/>
      <c r="AE42" s="131"/>
      <c r="AF42" s="129"/>
      <c r="AG42" s="130"/>
      <c r="AH42" s="131"/>
      <c r="AI42" s="74">
        <f t="shared" si="3"/>
        <v>0</v>
      </c>
      <c r="AJ42" s="75">
        <f t="shared" si="4"/>
        <v>0</v>
      </c>
      <c r="AL42" s="11"/>
      <c r="AM42" s="129"/>
      <c r="AN42" s="130"/>
      <c r="AO42" s="131"/>
      <c r="AP42" s="129"/>
      <c r="AQ42" s="130"/>
      <c r="AR42" s="131"/>
      <c r="AS42" s="74">
        <f t="shared" si="5"/>
        <v>0</v>
      </c>
      <c r="AT42" s="75">
        <f t="shared" si="6"/>
        <v>0</v>
      </c>
      <c r="AU42" s="24"/>
      <c r="AV42" s="11"/>
      <c r="AW42" s="129"/>
      <c r="AX42" s="130"/>
      <c r="AY42" s="131"/>
      <c r="AZ42" s="129"/>
      <c r="BA42" s="130"/>
      <c r="BB42" s="131"/>
      <c r="BC42" s="74">
        <f t="shared" si="7"/>
        <v>0</v>
      </c>
      <c r="BD42" s="75">
        <f t="shared" si="8"/>
        <v>0</v>
      </c>
      <c r="BE42" s="11"/>
      <c r="BF42" s="129"/>
      <c r="BG42" s="130"/>
      <c r="BH42" s="131"/>
      <c r="BI42" s="129"/>
      <c r="BJ42" s="130"/>
      <c r="BK42" s="131"/>
      <c r="BL42" s="74">
        <f t="shared" si="9"/>
        <v>0</v>
      </c>
      <c r="BM42" s="75">
        <f t="shared" si="10"/>
        <v>0</v>
      </c>
      <c r="BN42" s="24"/>
      <c r="BO42" s="11"/>
      <c r="BP42" s="25"/>
      <c r="BQ42" s="113"/>
      <c r="BR42" s="25">
        <f t="shared" si="11"/>
        <v>0</v>
      </c>
      <c r="BS42" s="35">
        <f t="shared" si="12"/>
        <v>0</v>
      </c>
      <c r="BT42" s="36">
        <f t="shared" si="13"/>
        <v>0</v>
      </c>
      <c r="BU42" s="36">
        <f t="shared" si="0"/>
        <v>0</v>
      </c>
      <c r="BV42" s="10" t="e">
        <f t="shared" si="14"/>
        <v>#N/A</v>
      </c>
    </row>
    <row r="43" spans="8:72" ht="12.75">
      <c r="H43" s="99"/>
      <c r="I43" s="99"/>
      <c r="J43" s="99"/>
      <c r="K43" s="99"/>
      <c r="L43" s="37"/>
      <c r="M43"/>
      <c r="N43" s="68"/>
      <c r="O43" s="37"/>
      <c r="P43" s="37"/>
      <c r="Q43" s="37"/>
      <c r="R43" s="68"/>
      <c r="S43" s="68"/>
      <c r="T43" s="68"/>
      <c r="U43" s="68"/>
      <c r="V43" s="68"/>
      <c r="W43" s="68"/>
      <c r="X43" s="68"/>
      <c r="Y43" s="68"/>
      <c r="Z43" s="68"/>
      <c r="AI43" s="68"/>
      <c r="AJ43" s="68"/>
      <c r="AK43"/>
      <c r="AS43" s="68"/>
      <c r="AT43" s="68"/>
      <c r="BC43" s="68"/>
      <c r="BD43" s="68"/>
      <c r="BL43" s="68"/>
      <c r="BM43" s="68"/>
      <c r="BN43" s="68"/>
      <c r="BP43"/>
      <c r="BQ43" s="64"/>
      <c r="BR43"/>
      <c r="BS43"/>
      <c r="BT43"/>
    </row>
    <row r="44" spans="1:80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O44" s="37"/>
      <c r="P44" s="37"/>
      <c r="Q44" s="68" t="str">
        <f>Osnovni_podatki!A11</f>
        <v>Predsednik B komisije:</v>
      </c>
      <c r="R44" s="68"/>
      <c r="S44" s="68"/>
      <c r="T44" s="68"/>
      <c r="U44" s="68"/>
      <c r="V44" s="68"/>
      <c r="W44" s="68"/>
      <c r="X44" s="68"/>
      <c r="Y44" s="68"/>
      <c r="Z44" s="68"/>
      <c r="AA44" s="37"/>
      <c r="AB44" s="37"/>
      <c r="AC44" s="37"/>
      <c r="AD44" s="37"/>
      <c r="AE44" s="37"/>
      <c r="AF44" s="37"/>
      <c r="AG44" s="37"/>
      <c r="AH44" s="37"/>
      <c r="AI44" s="68"/>
      <c r="AJ44" s="68"/>
      <c r="AK44" s="37"/>
      <c r="AL44" s="68"/>
      <c r="AM44" s="68"/>
      <c r="AN44" s="68"/>
      <c r="AO44" s="68"/>
      <c r="AP44" s="68"/>
      <c r="AQ44" s="68"/>
      <c r="AR44" s="68"/>
      <c r="AS44" s="68"/>
      <c r="AT44" s="37"/>
      <c r="AU44" s="64"/>
      <c r="AV44" s="64"/>
      <c r="AW44" s="64"/>
      <c r="AX44" s="64"/>
      <c r="AY44" s="64"/>
      <c r="AZ44" s="64"/>
      <c r="BA44" s="64"/>
      <c r="BB44" s="64"/>
      <c r="BC44" s="37"/>
      <c r="BD44" s="37"/>
      <c r="BE44" s="37"/>
      <c r="BF44" s="37"/>
      <c r="BG44" s="37"/>
      <c r="BH44" s="37"/>
      <c r="BI44" s="37"/>
      <c r="BJ44" s="37"/>
      <c r="BK44" s="37"/>
      <c r="BL44" s="112"/>
      <c r="BM44" s="104"/>
      <c r="BN44" s="104"/>
      <c r="BO44" s="57"/>
      <c r="BP44" s="109"/>
      <c r="BQ44" s="64"/>
      <c r="BR44" s="68"/>
      <c r="BS44" s="37"/>
      <c r="BT44" s="37"/>
      <c r="BU44" s="37"/>
      <c r="BV44" s="112" t="str">
        <f>Osnovni_podatki!A12</f>
        <v>Vodja tekmovanja:</v>
      </c>
      <c r="BW44" s="37"/>
      <c r="BX44" s="37"/>
      <c r="BY44" s="37"/>
      <c r="BZ44" s="37"/>
      <c r="CA44" s="37"/>
      <c r="CB44" s="37"/>
    </row>
    <row r="45" spans="1:80" ht="12.75">
      <c r="A45" s="37" t="str">
        <f>Osnovni_podatki!B10</f>
        <v>Ivo Črnilec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O45" s="37"/>
      <c r="P45" s="37"/>
      <c r="Q45" s="68" t="str">
        <f>Osnovni_podatki!B11</f>
        <v>Grega Meglič</v>
      </c>
      <c r="R45" s="68"/>
      <c r="S45" s="68"/>
      <c r="T45" s="68"/>
      <c r="U45" s="68"/>
      <c r="V45" s="68"/>
      <c r="W45" s="68"/>
      <c r="X45" s="68"/>
      <c r="Y45" s="68"/>
      <c r="Z45" s="68"/>
      <c r="AA45" s="37"/>
      <c r="AB45" s="37"/>
      <c r="AC45" s="37"/>
      <c r="AD45" s="37"/>
      <c r="AE45" s="37"/>
      <c r="AF45" s="37"/>
      <c r="AG45" s="37"/>
      <c r="AH45" s="37"/>
      <c r="AI45" s="68"/>
      <c r="AJ45" s="68"/>
      <c r="AK45" s="37"/>
      <c r="AL45" s="68"/>
      <c r="AM45" s="68"/>
      <c r="AN45" s="68"/>
      <c r="AO45" s="68"/>
      <c r="AP45" s="68"/>
      <c r="AQ45" s="68"/>
      <c r="AR45" s="68"/>
      <c r="AS45" s="68"/>
      <c r="AT45" s="37"/>
      <c r="AU45" s="64"/>
      <c r="AV45" s="64"/>
      <c r="AW45" s="64"/>
      <c r="AX45" s="64"/>
      <c r="AY45" s="64"/>
      <c r="AZ45" s="64"/>
      <c r="BA45" s="64"/>
      <c r="BB45" s="64"/>
      <c r="BC45" s="37"/>
      <c r="BD45" s="37"/>
      <c r="BE45" s="37"/>
      <c r="BF45" s="37"/>
      <c r="BG45" s="37"/>
      <c r="BH45" s="37"/>
      <c r="BI45" s="37"/>
      <c r="BJ45" s="37"/>
      <c r="BK45" s="37"/>
      <c r="BL45" s="112"/>
      <c r="BM45" s="104"/>
      <c r="BN45" s="104"/>
      <c r="BO45" s="57"/>
      <c r="BP45" s="109"/>
      <c r="BQ45" s="64"/>
      <c r="BR45" s="68"/>
      <c r="BS45" s="37"/>
      <c r="BT45" s="37"/>
      <c r="BU45" s="37"/>
      <c r="BV45" s="112" t="str">
        <f>Osnovni_podatki!B12</f>
        <v>Manca ahačič</v>
      </c>
      <c r="BW45" s="37"/>
      <c r="BX45" s="37"/>
      <c r="BY45" s="37"/>
      <c r="BZ45" s="37"/>
      <c r="CA45" s="37"/>
      <c r="CB45" s="37"/>
    </row>
    <row r="46" spans="8:72" ht="12.75">
      <c r="H46" s="99"/>
      <c r="I46" s="99"/>
      <c r="J46" s="99"/>
      <c r="K46" s="99"/>
      <c r="L46" s="37"/>
      <c r="M46"/>
      <c r="N46" s="68"/>
      <c r="O46" s="37"/>
      <c r="P46" s="37"/>
      <c r="Q46" s="37"/>
      <c r="R46" s="68"/>
      <c r="S46" s="68"/>
      <c r="T46" s="68"/>
      <c r="U46" s="68"/>
      <c r="V46" s="68"/>
      <c r="W46" s="68"/>
      <c r="X46" s="68"/>
      <c r="Y46" s="68"/>
      <c r="Z46" s="68"/>
      <c r="AI46" s="68"/>
      <c r="AJ46" s="68"/>
      <c r="AK46"/>
      <c r="AS46" s="68"/>
      <c r="AT46" s="68"/>
      <c r="BC46" s="68"/>
      <c r="BD46" s="68"/>
      <c r="BL46" s="68"/>
      <c r="BM46" s="68"/>
      <c r="BN46" s="68"/>
      <c r="BP46"/>
      <c r="BQ46" s="64"/>
      <c r="BR46"/>
      <c r="BS46"/>
      <c r="BT46"/>
    </row>
    <row r="47" spans="12:72" ht="12.75">
      <c r="L47" s="37"/>
      <c r="M47"/>
      <c r="N47" s="68"/>
      <c r="O47" s="37"/>
      <c r="P47" s="37"/>
      <c r="Q47" s="37"/>
      <c r="R47" s="68"/>
      <c r="S47" s="68"/>
      <c r="T47" s="68"/>
      <c r="U47" s="68"/>
      <c r="V47" s="68"/>
      <c r="W47" s="68"/>
      <c r="X47" s="68"/>
      <c r="Y47" s="68"/>
      <c r="Z47" s="68"/>
      <c r="AI47" s="68"/>
      <c r="AJ47" s="68"/>
      <c r="AK47"/>
      <c r="AS47" s="68"/>
      <c r="AT47" s="68"/>
      <c r="BC47" s="68"/>
      <c r="BD47" s="68"/>
      <c r="BL47" s="68"/>
      <c r="BM47" s="68"/>
      <c r="BN47" s="68"/>
      <c r="BP47"/>
      <c r="BQ47" s="64"/>
      <c r="BR47"/>
      <c r="BS47"/>
      <c r="BT47"/>
    </row>
    <row r="48" spans="12:72" ht="12.75">
      <c r="L48" s="37"/>
      <c r="M48"/>
      <c r="N48" s="68"/>
      <c r="O48" s="37"/>
      <c r="P48" s="37"/>
      <c r="Q48" s="37"/>
      <c r="R48" s="68"/>
      <c r="S48" s="68"/>
      <c r="T48" s="68"/>
      <c r="U48" s="68"/>
      <c r="V48" s="68"/>
      <c r="W48" s="68"/>
      <c r="X48" s="68"/>
      <c r="Y48" s="68"/>
      <c r="Z48" s="68"/>
      <c r="AI48" s="68"/>
      <c r="AJ48" s="68"/>
      <c r="AK48"/>
      <c r="AS48" s="68"/>
      <c r="AT48" s="68"/>
      <c r="BC48" s="68"/>
      <c r="BD48" s="68"/>
      <c r="BL48" s="68"/>
      <c r="BM48" s="68"/>
      <c r="BN48" s="68"/>
      <c r="BP48"/>
      <c r="BQ48" s="64"/>
      <c r="BR48"/>
      <c r="BS48"/>
      <c r="BT48"/>
    </row>
    <row r="49" spans="12:72" ht="12.75">
      <c r="L49" s="37"/>
      <c r="M49"/>
      <c r="N49" s="68"/>
      <c r="O49" s="37"/>
      <c r="P49" s="37"/>
      <c r="Q49" s="37"/>
      <c r="R49" s="68"/>
      <c r="S49" s="68"/>
      <c r="T49" s="68"/>
      <c r="U49" s="68"/>
      <c r="V49" s="68"/>
      <c r="W49" s="68"/>
      <c r="X49" s="68"/>
      <c r="Y49" s="68"/>
      <c r="Z49" s="68"/>
      <c r="AI49" s="68"/>
      <c r="AJ49" s="68"/>
      <c r="AK49"/>
      <c r="AS49" s="68"/>
      <c r="AT49" s="68"/>
      <c r="BC49" s="68"/>
      <c r="BD49" s="68"/>
      <c r="BL49" s="68"/>
      <c r="BM49" s="68"/>
      <c r="BN49" s="68"/>
      <c r="BP49"/>
      <c r="BQ49" s="64"/>
      <c r="BR49"/>
      <c r="BS49"/>
      <c r="BT49"/>
    </row>
    <row r="50" spans="12:69" ht="12.75">
      <c r="L50" s="37"/>
      <c r="N50" s="68"/>
      <c r="O50" s="37"/>
      <c r="P50" s="37"/>
      <c r="Q50" s="37"/>
      <c r="R50" s="68"/>
      <c r="S50" s="68"/>
      <c r="T50" s="68"/>
      <c r="U50" s="68"/>
      <c r="V50" s="68"/>
      <c r="W50" s="68"/>
      <c r="X50" s="68"/>
      <c r="Y50" s="68"/>
      <c r="Z50" s="68"/>
      <c r="AI50" s="68"/>
      <c r="AJ50" s="68"/>
      <c r="AS50" s="68"/>
      <c r="AT50" s="68"/>
      <c r="BC50" s="68"/>
      <c r="BD50" s="68"/>
      <c r="BL50" s="68"/>
      <c r="BM50" s="68"/>
      <c r="BN50" s="68"/>
      <c r="BQ50" s="64"/>
    </row>
    <row r="51" spans="12:69" ht="12.75">
      <c r="L51" s="37"/>
      <c r="N51" s="68"/>
      <c r="O51" s="37"/>
      <c r="P51" s="37"/>
      <c r="Q51" s="37"/>
      <c r="R51" s="68"/>
      <c r="S51" s="68"/>
      <c r="T51" s="68"/>
      <c r="U51" s="68"/>
      <c r="V51" s="68"/>
      <c r="W51" s="68"/>
      <c r="X51" s="68"/>
      <c r="Y51" s="68"/>
      <c r="Z51" s="68"/>
      <c r="AI51" s="68"/>
      <c r="AJ51" s="68"/>
      <c r="AS51" s="68"/>
      <c r="AT51" s="68"/>
      <c r="BC51" s="68"/>
      <c r="BD51" s="68"/>
      <c r="BL51" s="68"/>
      <c r="BM51" s="68"/>
      <c r="BN51" s="68"/>
      <c r="BQ51" s="64"/>
    </row>
    <row r="52" spans="12:69" ht="12.75">
      <c r="L52" s="37"/>
      <c r="N52" s="68"/>
      <c r="O52" s="37"/>
      <c r="P52" s="37"/>
      <c r="Q52" s="37"/>
      <c r="R52" s="68"/>
      <c r="S52" s="68"/>
      <c r="T52" s="68"/>
      <c r="U52" s="68"/>
      <c r="V52" s="68"/>
      <c r="W52" s="68"/>
      <c r="X52" s="68"/>
      <c r="Y52" s="68"/>
      <c r="Z52" s="68"/>
      <c r="AI52" s="68"/>
      <c r="AJ52" s="68"/>
      <c r="AS52" s="68"/>
      <c r="AT52" s="68"/>
      <c r="BC52" s="68"/>
      <c r="BD52" s="68"/>
      <c r="BL52" s="68"/>
      <c r="BM52" s="68"/>
      <c r="BN52" s="68"/>
      <c r="BQ52" s="64"/>
    </row>
    <row r="53" spans="12:69" ht="12.75">
      <c r="L53" s="37"/>
      <c r="N53" s="68"/>
      <c r="O53" s="37"/>
      <c r="P53" s="37"/>
      <c r="Q53" s="37"/>
      <c r="R53" s="68"/>
      <c r="S53" s="68"/>
      <c r="T53" s="68"/>
      <c r="U53" s="68"/>
      <c r="V53" s="68"/>
      <c r="W53" s="68"/>
      <c r="X53" s="68"/>
      <c r="Y53" s="68"/>
      <c r="Z53" s="68"/>
      <c r="AI53" s="68"/>
      <c r="AJ53" s="68"/>
      <c r="AS53" s="68"/>
      <c r="AT53" s="68"/>
      <c r="BC53" s="68"/>
      <c r="BD53" s="68"/>
      <c r="BL53" s="68"/>
      <c r="BM53" s="68"/>
      <c r="BN53" s="68"/>
      <c r="BQ53" s="64"/>
    </row>
    <row r="54" spans="12:69" ht="12.75">
      <c r="L54" s="37"/>
      <c r="N54" s="68"/>
      <c r="O54" s="37"/>
      <c r="P54" s="37"/>
      <c r="Q54" s="37"/>
      <c r="R54" s="68"/>
      <c r="S54" s="68"/>
      <c r="T54" s="68"/>
      <c r="U54" s="68"/>
      <c r="V54" s="68"/>
      <c r="W54" s="68"/>
      <c r="X54" s="68"/>
      <c r="Y54" s="68"/>
      <c r="Z54" s="68"/>
      <c r="AI54" s="68"/>
      <c r="AJ54" s="68"/>
      <c r="AS54" s="68"/>
      <c r="AT54" s="68"/>
      <c r="BC54" s="68"/>
      <c r="BD54" s="68"/>
      <c r="BL54" s="68"/>
      <c r="BM54" s="68"/>
      <c r="BN54" s="68"/>
      <c r="BQ54" s="64"/>
    </row>
    <row r="55" spans="12:69" ht="12.75">
      <c r="L55" s="37"/>
      <c r="N55" s="68"/>
      <c r="O55" s="37"/>
      <c r="P55" s="37"/>
      <c r="Q55" s="37"/>
      <c r="R55" s="68"/>
      <c r="S55" s="68"/>
      <c r="T55" s="68"/>
      <c r="U55" s="68"/>
      <c r="V55" s="68"/>
      <c r="W55" s="68"/>
      <c r="X55" s="68"/>
      <c r="Y55" s="68"/>
      <c r="Z55" s="68"/>
      <c r="AI55" s="68"/>
      <c r="AJ55" s="68"/>
      <c r="AS55" s="68"/>
      <c r="AT55" s="68"/>
      <c r="BC55" s="68"/>
      <c r="BD55" s="68"/>
      <c r="BL55" s="68"/>
      <c r="BM55" s="68"/>
      <c r="BN55" s="68"/>
      <c r="BQ55" s="64"/>
    </row>
    <row r="56" spans="12:69" ht="12.75">
      <c r="L56" s="37"/>
      <c r="N56" s="68"/>
      <c r="O56" s="37"/>
      <c r="P56" s="37"/>
      <c r="Q56" s="37"/>
      <c r="R56" s="68"/>
      <c r="S56" s="68"/>
      <c r="T56" s="68"/>
      <c r="U56" s="68"/>
      <c r="V56" s="68"/>
      <c r="W56" s="68"/>
      <c r="X56" s="68"/>
      <c r="Y56" s="68"/>
      <c r="Z56" s="68"/>
      <c r="AI56" s="68"/>
      <c r="AJ56" s="68"/>
      <c r="AS56" s="68"/>
      <c r="AT56" s="68"/>
      <c r="BC56" s="68"/>
      <c r="BD56" s="68"/>
      <c r="BL56" s="68"/>
      <c r="BM56" s="68"/>
      <c r="BN56" s="68"/>
      <c r="BQ56" s="64"/>
    </row>
    <row r="57" spans="12:69" ht="12.75">
      <c r="L57" s="37"/>
      <c r="N57" s="68"/>
      <c r="O57" s="37"/>
      <c r="P57" s="37"/>
      <c r="Q57" s="37"/>
      <c r="R57" s="68"/>
      <c r="S57" s="68"/>
      <c r="T57" s="68"/>
      <c r="U57" s="68"/>
      <c r="V57" s="68"/>
      <c r="W57" s="68"/>
      <c r="X57" s="68"/>
      <c r="Y57" s="68"/>
      <c r="Z57" s="68"/>
      <c r="AI57" s="68"/>
      <c r="AJ57" s="68"/>
      <c r="AS57" s="68"/>
      <c r="AT57" s="68"/>
      <c r="BC57" s="68"/>
      <c r="BD57" s="68"/>
      <c r="BL57" s="68"/>
      <c r="BM57" s="68"/>
      <c r="BN57" s="68"/>
      <c r="BQ57" s="64"/>
    </row>
    <row r="58" spans="12:69" ht="12.75">
      <c r="L58" s="37"/>
      <c r="N58" s="68"/>
      <c r="O58" s="37"/>
      <c r="P58" s="37"/>
      <c r="Q58" s="37"/>
      <c r="R58" s="68"/>
      <c r="S58" s="68"/>
      <c r="T58" s="68"/>
      <c r="U58" s="68"/>
      <c r="V58" s="68"/>
      <c r="W58" s="68"/>
      <c r="X58" s="68"/>
      <c r="Y58" s="68"/>
      <c r="Z58" s="68"/>
      <c r="AI58" s="68"/>
      <c r="AJ58" s="68"/>
      <c r="AS58" s="68"/>
      <c r="AT58" s="68"/>
      <c r="BC58" s="68"/>
      <c r="BD58" s="68"/>
      <c r="BL58" s="68"/>
      <c r="BM58" s="68"/>
      <c r="BN58" s="68"/>
      <c r="BQ58" s="64"/>
    </row>
    <row r="59" spans="12:69" ht="12.75">
      <c r="L59" s="37"/>
      <c r="N59" s="68"/>
      <c r="O59" s="37"/>
      <c r="P59" s="37"/>
      <c r="Q59" s="37"/>
      <c r="R59" s="68"/>
      <c r="S59" s="68"/>
      <c r="T59" s="68"/>
      <c r="U59" s="68"/>
      <c r="V59" s="68"/>
      <c r="W59" s="68"/>
      <c r="X59" s="68"/>
      <c r="Y59" s="68"/>
      <c r="Z59" s="68"/>
      <c r="AI59" s="68"/>
      <c r="AJ59" s="68"/>
      <c r="AS59" s="68"/>
      <c r="AT59" s="68"/>
      <c r="BC59" s="68"/>
      <c r="BD59" s="68"/>
      <c r="BL59" s="68"/>
      <c r="BM59" s="68"/>
      <c r="BN59" s="68"/>
      <c r="BQ59" s="64"/>
    </row>
    <row r="60" spans="12:69" ht="12.75">
      <c r="L60" s="37"/>
      <c r="N60" s="68"/>
      <c r="O60" s="37"/>
      <c r="P60" s="37"/>
      <c r="Q60" s="37"/>
      <c r="R60" s="68"/>
      <c r="S60" s="68"/>
      <c r="T60" s="68"/>
      <c r="U60" s="68"/>
      <c r="V60" s="68"/>
      <c r="W60" s="68"/>
      <c r="X60" s="68"/>
      <c r="Y60" s="68"/>
      <c r="Z60" s="68"/>
      <c r="AI60" s="68"/>
      <c r="AJ60" s="68"/>
      <c r="AS60" s="68"/>
      <c r="AT60" s="68"/>
      <c r="BC60" s="68"/>
      <c r="BD60" s="68"/>
      <c r="BL60" s="68"/>
      <c r="BM60" s="68"/>
      <c r="BN60" s="68"/>
      <c r="BQ60" s="64"/>
    </row>
    <row r="61" spans="12:69" ht="12.75">
      <c r="L61" s="37"/>
      <c r="N61" s="68"/>
      <c r="O61" s="37"/>
      <c r="P61" s="37"/>
      <c r="Q61" s="37"/>
      <c r="R61" s="68"/>
      <c r="S61" s="68"/>
      <c r="T61" s="68"/>
      <c r="U61" s="68"/>
      <c r="V61" s="68"/>
      <c r="W61" s="68"/>
      <c r="X61" s="68"/>
      <c r="Y61" s="68"/>
      <c r="Z61" s="68"/>
      <c r="AI61" s="68"/>
      <c r="AJ61" s="68"/>
      <c r="AS61" s="68"/>
      <c r="AT61" s="68"/>
      <c r="BC61" s="68"/>
      <c r="BD61" s="68"/>
      <c r="BL61" s="68"/>
      <c r="BM61" s="68"/>
      <c r="BN61" s="68"/>
      <c r="BQ61" s="64"/>
    </row>
    <row r="62" spans="12:69" ht="12.75">
      <c r="L62" s="37"/>
      <c r="N62" s="68"/>
      <c r="O62" s="37"/>
      <c r="P62" s="37"/>
      <c r="Q62" s="37"/>
      <c r="R62" s="68"/>
      <c r="S62" s="68"/>
      <c r="T62" s="68"/>
      <c r="U62" s="68"/>
      <c r="V62" s="68"/>
      <c r="W62" s="68"/>
      <c r="X62" s="68"/>
      <c r="Y62" s="68"/>
      <c r="Z62" s="68"/>
      <c r="AI62" s="68"/>
      <c r="AJ62" s="68"/>
      <c r="AS62" s="68"/>
      <c r="AT62" s="68"/>
      <c r="BC62" s="68"/>
      <c r="BD62" s="68"/>
      <c r="BL62" s="68"/>
      <c r="BM62" s="68"/>
      <c r="BN62" s="68"/>
      <c r="BQ62" s="64"/>
    </row>
    <row r="63" spans="12:69" ht="12.75">
      <c r="L63" s="37"/>
      <c r="N63" s="68"/>
      <c r="O63" s="37"/>
      <c r="P63" s="37"/>
      <c r="Q63" s="37"/>
      <c r="R63" s="68"/>
      <c r="S63" s="68"/>
      <c r="T63" s="68"/>
      <c r="U63" s="68"/>
      <c r="V63" s="68"/>
      <c r="W63" s="68"/>
      <c r="X63" s="68"/>
      <c r="Y63" s="68"/>
      <c r="Z63" s="68"/>
      <c r="AI63" s="68"/>
      <c r="AJ63" s="68"/>
      <c r="AS63" s="68"/>
      <c r="AT63" s="68"/>
      <c r="BC63" s="68"/>
      <c r="BD63" s="68"/>
      <c r="BL63" s="68"/>
      <c r="BM63" s="68"/>
      <c r="BN63" s="68"/>
      <c r="BQ63" s="64"/>
    </row>
    <row r="64" spans="12:69" ht="12.75">
      <c r="L64" s="37"/>
      <c r="N64" s="68"/>
      <c r="O64" s="37"/>
      <c r="P64" s="37"/>
      <c r="Q64" s="37"/>
      <c r="R64" s="68"/>
      <c r="S64" s="68"/>
      <c r="T64" s="68"/>
      <c r="U64" s="68"/>
      <c r="V64" s="68"/>
      <c r="W64" s="68"/>
      <c r="X64" s="68"/>
      <c r="Y64" s="68"/>
      <c r="Z64" s="68"/>
      <c r="AI64" s="68"/>
      <c r="AJ64" s="68"/>
      <c r="AS64" s="68"/>
      <c r="AT64" s="68"/>
      <c r="BC64" s="68"/>
      <c r="BD64" s="68"/>
      <c r="BL64" s="68"/>
      <c r="BM64" s="68"/>
      <c r="BN64" s="68"/>
      <c r="BQ64" s="64"/>
    </row>
  </sheetData>
  <sheetProtection selectLockedCells="1"/>
  <mergeCells count="37">
    <mergeCell ref="AI7:AJ7"/>
    <mergeCell ref="AK7:AL7"/>
    <mergeCell ref="AS7:AT7"/>
    <mergeCell ref="AU7:AV7"/>
    <mergeCell ref="BC7:BD7"/>
    <mergeCell ref="BL7:BM7"/>
    <mergeCell ref="BQ6:BQ8"/>
    <mergeCell ref="BR6:BR8"/>
    <mergeCell ref="BS6:BS8"/>
    <mergeCell ref="BT6:BT8"/>
    <mergeCell ref="BU6:BU8"/>
    <mergeCell ref="BV6:BV8"/>
    <mergeCell ref="O6:R6"/>
    <mergeCell ref="AA6:AB6"/>
    <mergeCell ref="AK6:AL6"/>
    <mergeCell ref="AU6:AV6"/>
    <mergeCell ref="BC6:BE6"/>
    <mergeCell ref="BP6:BP8"/>
    <mergeCell ref="O7:P7"/>
    <mergeCell ref="R7:R8"/>
    <mergeCell ref="Y7:Z7"/>
    <mergeCell ref="AA7:AB7"/>
    <mergeCell ref="G6:G8"/>
    <mergeCell ref="H6:J6"/>
    <mergeCell ref="K6:K8"/>
    <mergeCell ref="L6:L8"/>
    <mergeCell ref="M6:M8"/>
    <mergeCell ref="N6:N8"/>
    <mergeCell ref="H7:H8"/>
    <mergeCell ref="I7:I8"/>
    <mergeCell ref="J7:J8"/>
    <mergeCell ref="A6:A8"/>
    <mergeCell ref="B6:B8"/>
    <mergeCell ref="C6:C8"/>
    <mergeCell ref="D6:D8"/>
    <mergeCell ref="E6:E8"/>
    <mergeCell ref="F6:F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Z64"/>
  <sheetViews>
    <sheetView zoomScalePageLayoutView="0" workbookViewId="0" topLeftCell="A6">
      <selection activeCell="BA6" activeCellId="4" sqref="O1:T16384 X1:AC16384 AH1:AM16384 AQ1:AV16384 BA1:BF16384"/>
    </sheetView>
  </sheetViews>
  <sheetFormatPr defaultColWidth="9.00390625" defaultRowHeight="12.75"/>
  <cols>
    <col min="1" max="1" width="4.25390625" style="0" customWidth="1"/>
    <col min="2" max="2" width="12.875" style="0" hidden="1" customWidth="1"/>
    <col min="3" max="3" width="5.00390625" style="0" customWidth="1"/>
    <col min="4" max="4" width="28.125" style="0" bestFit="1" customWidth="1"/>
    <col min="5" max="5" width="23.625" style="0" hidden="1" customWidth="1"/>
    <col min="6" max="6" width="20.75390625" style="0" hidden="1" customWidth="1"/>
    <col min="7" max="7" width="24.875" style="0" customWidth="1"/>
    <col min="8" max="8" width="5.75390625" style="0" bestFit="1" customWidth="1"/>
    <col min="9" max="9" width="8.75390625" style="13" customWidth="1"/>
    <col min="10" max="10" width="3.625" style="70" customWidth="1"/>
    <col min="11" max="11" width="6.375" style="5" customWidth="1"/>
    <col min="12" max="12" width="5.875" style="0" customWidth="1"/>
    <col min="13" max="13" width="8.625" style="0" customWidth="1"/>
    <col min="14" max="14" width="4.25390625" style="0" customWidth="1"/>
    <col min="15" max="20" width="3.00390625" style="0" hidden="1" customWidth="1"/>
    <col min="21" max="22" width="3.125" style="70" customWidth="1"/>
    <col min="23" max="23" width="7.625" style="0" customWidth="1"/>
    <col min="24" max="29" width="3.00390625" style="0" hidden="1" customWidth="1"/>
    <col min="30" max="31" width="3.125" style="70" customWidth="1"/>
    <col min="32" max="32" width="5.75390625" style="0" customWidth="1"/>
    <col min="33" max="33" width="6.125" style="0" customWidth="1"/>
    <col min="34" max="39" width="3.00390625" style="0" hidden="1" customWidth="1"/>
    <col min="40" max="41" width="3.125" style="70" customWidth="1"/>
    <col min="42" max="42" width="5.375" style="2" customWidth="1"/>
    <col min="43" max="48" width="3.00390625" style="2" hidden="1" customWidth="1"/>
    <col min="49" max="50" width="3.125" style="70" customWidth="1"/>
    <col min="51" max="51" width="6.75390625" style="0" customWidth="1"/>
    <col min="52" max="52" width="5.75390625" style="0" customWidth="1"/>
    <col min="53" max="58" width="3.00390625" style="0" hidden="1" customWidth="1"/>
    <col min="59" max="60" width="3.125" style="70" customWidth="1"/>
    <col min="61" max="61" width="6.75390625" style="0" customWidth="1"/>
    <col min="62" max="62" width="8.75390625" style="13" customWidth="1"/>
    <col min="63" max="63" width="6.75390625" style="65" customWidth="1"/>
    <col min="64" max="64" width="8.75390625" style="13" customWidth="1"/>
    <col min="65" max="65" width="11.625" style="13" customWidth="1"/>
    <col min="66" max="66" width="8.75390625" style="5" customWidth="1"/>
    <col min="67" max="67" width="8.00390625" style="1" customWidth="1"/>
    <col min="68" max="68" width="8.875" style="1" customWidth="1"/>
  </cols>
  <sheetData>
    <row r="1" spans="1:70" s="43" customFormat="1" ht="17.25" customHeight="1" hidden="1">
      <c r="A1" s="44" t="str">
        <f>Osnovni_podatki!B7</f>
        <v>Gasilska zveza Tržič</v>
      </c>
      <c r="B1" s="44"/>
      <c r="C1" s="44"/>
      <c r="D1" s="44"/>
      <c r="E1" s="44"/>
      <c r="F1" s="44"/>
      <c r="G1" s="44"/>
      <c r="H1" s="44"/>
      <c r="I1" s="45" t="str">
        <f>Osnovni_podatki!B6</f>
        <v>Tekmovanje priptavnikov v orientaciji GZ Tržič</v>
      </c>
      <c r="J1" s="66"/>
      <c r="K1" s="44"/>
      <c r="L1" s="44"/>
      <c r="M1" s="44"/>
      <c r="N1" s="44"/>
      <c r="O1" s="44"/>
      <c r="P1" s="44"/>
      <c r="Q1" s="44"/>
      <c r="R1" s="44"/>
      <c r="S1" s="44"/>
      <c r="T1" s="44"/>
      <c r="U1" s="66"/>
      <c r="V1" s="66"/>
      <c r="W1" s="45"/>
      <c r="X1" s="45"/>
      <c r="Y1" s="45"/>
      <c r="Z1" s="45"/>
      <c r="AA1" s="45"/>
      <c r="AB1" s="45"/>
      <c r="AC1" s="45"/>
      <c r="AD1" s="66"/>
      <c r="AE1" s="66"/>
      <c r="AN1" s="66"/>
      <c r="AO1" s="66"/>
      <c r="AP1" s="45"/>
      <c r="AQ1" s="45"/>
      <c r="AR1" s="45"/>
      <c r="AS1" s="45"/>
      <c r="AT1" s="45"/>
      <c r="AU1" s="45"/>
      <c r="AV1" s="45"/>
      <c r="AW1" s="66"/>
      <c r="AX1" s="66"/>
      <c r="AY1" s="45"/>
      <c r="AZ1" s="45"/>
      <c r="BA1" s="45"/>
      <c r="BB1" s="45"/>
      <c r="BC1" s="45"/>
      <c r="BD1" s="45"/>
      <c r="BE1" s="45"/>
      <c r="BF1" s="45"/>
      <c r="BG1" s="66"/>
      <c r="BH1" s="66"/>
      <c r="BI1" s="45"/>
      <c r="BJ1" s="45"/>
      <c r="BK1" s="62"/>
      <c r="BL1" s="45"/>
      <c r="BM1" s="45"/>
      <c r="BN1" s="46"/>
      <c r="BO1" s="46"/>
      <c r="BP1" s="47" t="str">
        <f>Osnovni_podatki!B8&amp;", "&amp;TEXT(Osnovni_podatki!B9,"dd. mmmm yyyy")</f>
        <v>Lom pod Storžičem, 04. junij 2022</v>
      </c>
      <c r="BR1" s="46"/>
    </row>
    <row r="2" spans="1:75" s="1" customFormat="1" ht="18" hidden="1">
      <c r="A2" s="48"/>
      <c r="B2" s="48"/>
      <c r="C2" s="48"/>
      <c r="D2" s="37"/>
      <c r="E2" s="49"/>
      <c r="F2" s="49"/>
      <c r="G2" s="49"/>
      <c r="H2" s="49"/>
      <c r="I2" s="49"/>
      <c r="J2" s="67"/>
      <c r="K2" s="49"/>
      <c r="L2" s="49"/>
      <c r="M2" s="49"/>
      <c r="N2" s="49"/>
      <c r="O2" s="49"/>
      <c r="P2" s="49"/>
      <c r="Q2" s="49"/>
      <c r="R2" s="49"/>
      <c r="S2" s="49"/>
      <c r="T2" s="49"/>
      <c r="U2" s="67"/>
      <c r="V2" s="67"/>
      <c r="W2" s="54"/>
      <c r="X2" s="54"/>
      <c r="Y2" s="54"/>
      <c r="Z2" s="54"/>
      <c r="AA2" s="54"/>
      <c r="AB2" s="54"/>
      <c r="AC2" s="54"/>
      <c r="AD2" s="67"/>
      <c r="AE2" s="67"/>
      <c r="AF2" s="48"/>
      <c r="AG2" s="50"/>
      <c r="AH2" s="50"/>
      <c r="AI2" s="50"/>
      <c r="AJ2" s="50"/>
      <c r="AK2" s="50"/>
      <c r="AL2" s="50"/>
      <c r="AM2" s="50"/>
      <c r="AN2" s="67"/>
      <c r="AO2" s="67"/>
      <c r="AP2" s="53"/>
      <c r="AQ2" s="53"/>
      <c r="AR2" s="53"/>
      <c r="AS2" s="53"/>
      <c r="AT2" s="53"/>
      <c r="AU2" s="53"/>
      <c r="AV2" s="53"/>
      <c r="AW2" s="67"/>
      <c r="AX2" s="67"/>
      <c r="AY2" s="51"/>
      <c r="AZ2" s="52"/>
      <c r="BA2" s="52"/>
      <c r="BB2" s="52"/>
      <c r="BC2" s="52"/>
      <c r="BD2" s="52"/>
      <c r="BE2" s="52"/>
      <c r="BF2" s="52"/>
      <c r="BG2" s="67"/>
      <c r="BH2" s="67"/>
      <c r="BI2" s="50"/>
      <c r="BJ2" s="50"/>
      <c r="BK2" s="63"/>
      <c r="BL2" s="52"/>
      <c r="BM2" s="52"/>
      <c r="BN2" s="52"/>
      <c r="BO2" s="48"/>
      <c r="BP2" s="55"/>
      <c r="BQ2" s="55"/>
      <c r="BR2" s="48"/>
      <c r="BS2" s="48"/>
      <c r="BT2" s="4"/>
      <c r="BU2" s="4"/>
      <c r="BV2" s="4"/>
      <c r="BW2" s="4"/>
    </row>
    <row r="3" spans="1:75" ht="12.75" hidden="1">
      <c r="A3" s="37"/>
      <c r="B3" s="37"/>
      <c r="C3" s="37"/>
      <c r="D3" s="37"/>
      <c r="E3" s="37"/>
      <c r="F3" s="37"/>
      <c r="G3" s="37"/>
      <c r="H3" s="37"/>
      <c r="I3" s="37"/>
      <c r="J3" s="68"/>
      <c r="K3" s="37"/>
      <c r="L3" s="37"/>
      <c r="M3" s="37"/>
      <c r="N3" s="37"/>
      <c r="O3" s="37"/>
      <c r="P3" s="37"/>
      <c r="Q3" s="37"/>
      <c r="R3" s="37"/>
      <c r="S3" s="37"/>
      <c r="T3" s="37"/>
      <c r="U3" s="68"/>
      <c r="V3" s="68"/>
      <c r="W3" s="37"/>
      <c r="X3" s="37"/>
      <c r="Y3" s="37"/>
      <c r="Z3" s="37"/>
      <c r="AA3" s="37"/>
      <c r="AB3" s="37"/>
      <c r="AC3" s="37"/>
      <c r="AD3" s="68"/>
      <c r="AE3" s="68"/>
      <c r="AF3" s="56"/>
      <c r="AG3" s="56"/>
      <c r="AH3" s="56"/>
      <c r="AI3" s="56"/>
      <c r="AJ3" s="56"/>
      <c r="AK3" s="56"/>
      <c r="AL3" s="56"/>
      <c r="AM3" s="56"/>
      <c r="AN3" s="68"/>
      <c r="AO3" s="68"/>
      <c r="AP3" s="56"/>
      <c r="AQ3" s="56"/>
      <c r="AR3" s="56"/>
      <c r="AS3" s="56"/>
      <c r="AT3" s="56"/>
      <c r="AU3" s="56"/>
      <c r="AV3" s="56"/>
      <c r="AW3" s="68"/>
      <c r="AX3" s="68"/>
      <c r="AY3" s="56"/>
      <c r="AZ3" s="26"/>
      <c r="BA3" s="26"/>
      <c r="BB3" s="26"/>
      <c r="BC3" s="26"/>
      <c r="BD3" s="26"/>
      <c r="BE3" s="26"/>
      <c r="BF3" s="26"/>
      <c r="BG3" s="68"/>
      <c r="BH3" s="68"/>
      <c r="BI3" s="37"/>
      <c r="BJ3" s="37"/>
      <c r="BK3" s="64"/>
      <c r="BL3" s="26"/>
      <c r="BM3" s="26"/>
      <c r="BN3" s="27"/>
      <c r="BO3" s="48"/>
      <c r="BP3" s="48"/>
      <c r="BQ3" s="37"/>
      <c r="BR3" s="37"/>
      <c r="BS3" s="37"/>
      <c r="BT3" s="3"/>
      <c r="BU3" s="3"/>
      <c r="BV3" s="3"/>
      <c r="BW3" s="3"/>
    </row>
    <row r="4" spans="1:75" ht="18" customHeight="1" hidden="1">
      <c r="A4" s="37"/>
      <c r="B4" s="37"/>
      <c r="C4" s="37"/>
      <c r="D4" s="60" t="s">
        <v>61</v>
      </c>
      <c r="E4" s="37"/>
      <c r="F4" s="37"/>
      <c r="G4" s="37"/>
      <c r="H4" s="37"/>
      <c r="I4" s="37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68"/>
      <c r="V4" s="68"/>
      <c r="W4" s="37"/>
      <c r="X4" s="37"/>
      <c r="Y4" s="37"/>
      <c r="Z4" s="37"/>
      <c r="AA4" s="37"/>
      <c r="AB4" s="37"/>
      <c r="AC4" s="37"/>
      <c r="AD4" s="68"/>
      <c r="AE4" s="68"/>
      <c r="AF4" s="37"/>
      <c r="AG4" s="37"/>
      <c r="AH4" s="37"/>
      <c r="AI4" s="37"/>
      <c r="AJ4" s="37"/>
      <c r="AK4" s="37"/>
      <c r="AL4" s="37"/>
      <c r="AM4" s="37"/>
      <c r="AN4" s="68"/>
      <c r="AO4" s="68"/>
      <c r="AP4" s="37"/>
      <c r="AQ4" s="37"/>
      <c r="AR4" s="37"/>
      <c r="AS4" s="37"/>
      <c r="AT4" s="37"/>
      <c r="AU4" s="37"/>
      <c r="AV4" s="37"/>
      <c r="AW4" s="68"/>
      <c r="AX4" s="68"/>
      <c r="AY4" s="37"/>
      <c r="AZ4" s="37"/>
      <c r="BA4" s="37"/>
      <c r="BB4" s="37"/>
      <c r="BC4" s="37"/>
      <c r="BD4" s="37"/>
      <c r="BE4" s="37"/>
      <c r="BF4" s="37"/>
      <c r="BG4" s="68"/>
      <c r="BH4" s="68"/>
      <c r="BI4" s="37"/>
      <c r="BJ4" s="37"/>
      <c r="BK4" s="64"/>
      <c r="BL4" s="26"/>
      <c r="BM4" s="48"/>
      <c r="BN4" s="48"/>
      <c r="BO4" s="48"/>
      <c r="BP4" s="48"/>
      <c r="BQ4" s="48"/>
      <c r="BR4" s="48"/>
      <c r="BS4" s="37"/>
      <c r="BT4" s="3"/>
      <c r="BU4" s="3"/>
      <c r="BV4" s="3"/>
      <c r="BW4" s="3"/>
    </row>
    <row r="5" spans="1:75" ht="18" customHeight="1" hidden="1">
      <c r="A5" s="37"/>
      <c r="B5" s="37"/>
      <c r="C5" s="37"/>
      <c r="D5" s="60"/>
      <c r="E5" s="37"/>
      <c r="F5" s="37"/>
      <c r="G5" s="37"/>
      <c r="H5" s="37"/>
      <c r="I5" s="37"/>
      <c r="J5" s="68"/>
      <c r="K5" s="37"/>
      <c r="L5" s="37"/>
      <c r="M5" s="37"/>
      <c r="N5" s="37"/>
      <c r="O5" s="37"/>
      <c r="P5" s="37"/>
      <c r="Q5" s="37"/>
      <c r="R5" s="37"/>
      <c r="S5" s="37"/>
      <c r="T5" s="37"/>
      <c r="U5" s="68"/>
      <c r="V5" s="68"/>
      <c r="W5" s="37"/>
      <c r="X5" s="37"/>
      <c r="Y5" s="37"/>
      <c r="Z5" s="37"/>
      <c r="AA5" s="37"/>
      <c r="AB5" s="37"/>
      <c r="AC5" s="37"/>
      <c r="AD5" s="68"/>
      <c r="AE5" s="68"/>
      <c r="AF5" s="37"/>
      <c r="AG5" s="37"/>
      <c r="AH5" s="37"/>
      <c r="AI5" s="37"/>
      <c r="AJ5" s="37"/>
      <c r="AK5" s="37"/>
      <c r="AL5" s="37"/>
      <c r="AM5" s="37"/>
      <c r="AN5" s="68"/>
      <c r="AO5" s="68"/>
      <c r="AP5" s="37"/>
      <c r="AQ5" s="37"/>
      <c r="AR5" s="37"/>
      <c r="AS5" s="37"/>
      <c r="AT5" s="37"/>
      <c r="AU5" s="37"/>
      <c r="AV5" s="37"/>
      <c r="AW5" s="68"/>
      <c r="AX5" s="68"/>
      <c r="AY5" s="37"/>
      <c r="AZ5" s="37"/>
      <c r="BA5" s="37"/>
      <c r="BB5" s="37"/>
      <c r="BC5" s="37"/>
      <c r="BD5" s="37"/>
      <c r="BE5" s="37"/>
      <c r="BF5" s="37"/>
      <c r="BG5" s="68"/>
      <c r="BH5" s="68"/>
      <c r="BI5" s="37"/>
      <c r="BJ5" s="37"/>
      <c r="BK5" s="64"/>
      <c r="BL5" s="26"/>
      <c r="BM5" s="48"/>
      <c r="BN5" s="48"/>
      <c r="BO5" s="48"/>
      <c r="BP5" s="48"/>
      <c r="BQ5" s="48"/>
      <c r="BR5" s="48"/>
      <c r="BS5" s="37"/>
      <c r="BT5" s="3"/>
      <c r="BU5" s="3"/>
      <c r="BV5" s="3"/>
      <c r="BW5" s="3"/>
    </row>
    <row r="6" spans="1:75" ht="18" customHeight="1">
      <c r="A6" s="158" t="s">
        <v>14</v>
      </c>
      <c r="B6" s="158" t="s">
        <v>13</v>
      </c>
      <c r="C6" s="158" t="s">
        <v>34</v>
      </c>
      <c r="D6" s="158" t="s">
        <v>4</v>
      </c>
      <c r="E6" s="158" t="s">
        <v>18</v>
      </c>
      <c r="F6" s="158" t="s">
        <v>28</v>
      </c>
      <c r="G6" s="158" t="s">
        <v>29</v>
      </c>
      <c r="H6" s="158" t="s">
        <v>30</v>
      </c>
      <c r="I6" s="171" t="s">
        <v>15</v>
      </c>
      <c r="J6" s="155" t="s">
        <v>40</v>
      </c>
      <c r="K6" s="147" t="s">
        <v>6</v>
      </c>
      <c r="L6" s="148"/>
      <c r="M6" s="148"/>
      <c r="N6" s="149"/>
      <c r="O6" s="119"/>
      <c r="P6" s="119"/>
      <c r="Q6" s="119"/>
      <c r="R6" s="119"/>
      <c r="S6" s="119"/>
      <c r="T6" s="119"/>
      <c r="U6" s="61"/>
      <c r="V6" s="69"/>
      <c r="W6" s="76" t="s">
        <v>5</v>
      </c>
      <c r="X6" s="120"/>
      <c r="Y6" s="120"/>
      <c r="Z6" s="120"/>
      <c r="AA6" s="120"/>
      <c r="AB6" s="120"/>
      <c r="AC6" s="120"/>
      <c r="AD6" s="61"/>
      <c r="AE6" s="69"/>
      <c r="AF6" s="174" t="s">
        <v>0</v>
      </c>
      <c r="AG6" s="175"/>
      <c r="AH6" s="125"/>
      <c r="AI6" s="125"/>
      <c r="AJ6" s="125"/>
      <c r="AK6" s="125"/>
      <c r="AL6" s="125"/>
      <c r="AM6" s="125"/>
      <c r="AN6" s="61"/>
      <c r="AO6" s="69"/>
      <c r="AP6" s="115" t="s">
        <v>2</v>
      </c>
      <c r="AQ6" s="122"/>
      <c r="AR6" s="122"/>
      <c r="AS6" s="122"/>
      <c r="AT6" s="122"/>
      <c r="AU6" s="122"/>
      <c r="AV6" s="122"/>
      <c r="AW6" s="61"/>
      <c r="AX6" s="69"/>
      <c r="AY6" s="174" t="s">
        <v>1</v>
      </c>
      <c r="AZ6" s="175"/>
      <c r="BA6" s="125"/>
      <c r="BB6" s="125"/>
      <c r="BC6" s="125"/>
      <c r="BD6" s="125"/>
      <c r="BE6" s="125"/>
      <c r="BF6" s="125"/>
      <c r="BG6" s="61"/>
      <c r="BH6" s="69"/>
      <c r="BI6" s="76" t="s">
        <v>10</v>
      </c>
      <c r="BJ6" s="154" t="s">
        <v>32</v>
      </c>
      <c r="BK6" s="135" t="s">
        <v>59</v>
      </c>
      <c r="BL6" s="154" t="s">
        <v>33</v>
      </c>
      <c r="BM6" s="154" t="s">
        <v>17</v>
      </c>
      <c r="BN6" s="154" t="s">
        <v>16</v>
      </c>
      <c r="BO6" s="154" t="s">
        <v>19</v>
      </c>
      <c r="BP6" s="152" t="s">
        <v>3</v>
      </c>
      <c r="BQ6" s="48"/>
      <c r="BR6" s="48"/>
      <c r="BS6" s="37"/>
      <c r="BT6" s="3"/>
      <c r="BU6" s="3"/>
      <c r="BV6" s="3"/>
      <c r="BW6" s="3"/>
    </row>
    <row r="7" spans="1:75" ht="45.75" customHeight="1">
      <c r="A7" s="158"/>
      <c r="B7" s="158"/>
      <c r="C7" s="158"/>
      <c r="D7" s="158"/>
      <c r="E7" s="158"/>
      <c r="F7" s="158"/>
      <c r="G7" s="158"/>
      <c r="H7" s="158"/>
      <c r="I7" s="172"/>
      <c r="J7" s="156"/>
      <c r="K7" s="141" t="s">
        <v>63</v>
      </c>
      <c r="L7" s="133"/>
      <c r="M7" s="79" t="s">
        <v>56</v>
      </c>
      <c r="N7" s="150" t="s">
        <v>53</v>
      </c>
      <c r="O7" s="123"/>
      <c r="P7" s="123"/>
      <c r="Q7" s="123"/>
      <c r="R7" s="123"/>
      <c r="S7" s="123"/>
      <c r="T7" s="123"/>
      <c r="U7" s="141" t="s">
        <v>37</v>
      </c>
      <c r="V7" s="133"/>
      <c r="W7" s="77" t="s">
        <v>51</v>
      </c>
      <c r="X7" s="127"/>
      <c r="Y7" s="127"/>
      <c r="Z7" s="127"/>
      <c r="AA7" s="127"/>
      <c r="AB7" s="127"/>
      <c r="AC7" s="127"/>
      <c r="AD7" s="141" t="s">
        <v>37</v>
      </c>
      <c r="AE7" s="133"/>
      <c r="AF7" s="133" t="s">
        <v>55</v>
      </c>
      <c r="AG7" s="134"/>
      <c r="AH7" s="118"/>
      <c r="AI7" s="118"/>
      <c r="AJ7" s="118"/>
      <c r="AK7" s="118"/>
      <c r="AL7" s="118"/>
      <c r="AM7" s="118"/>
      <c r="AN7" s="141" t="s">
        <v>37</v>
      </c>
      <c r="AO7" s="133"/>
      <c r="AP7" s="116" t="s">
        <v>64</v>
      </c>
      <c r="AQ7" s="116"/>
      <c r="AR7" s="116"/>
      <c r="AS7" s="116"/>
      <c r="AT7" s="116"/>
      <c r="AU7" s="116"/>
      <c r="AV7" s="116"/>
      <c r="AW7" s="141" t="s">
        <v>37</v>
      </c>
      <c r="AX7" s="133"/>
      <c r="AY7" s="133" t="s">
        <v>35</v>
      </c>
      <c r="AZ7" s="134"/>
      <c r="BA7" s="118"/>
      <c r="BB7" s="118"/>
      <c r="BC7" s="118"/>
      <c r="BD7" s="118"/>
      <c r="BE7" s="118"/>
      <c r="BF7" s="118"/>
      <c r="BG7" s="141" t="s">
        <v>37</v>
      </c>
      <c r="BH7" s="133"/>
      <c r="BI7" s="77" t="s">
        <v>31</v>
      </c>
      <c r="BJ7" s="154"/>
      <c r="BK7" s="136"/>
      <c r="BL7" s="154"/>
      <c r="BM7" s="154"/>
      <c r="BN7" s="154"/>
      <c r="BO7" s="154"/>
      <c r="BP7" s="152"/>
      <c r="BQ7" s="48"/>
      <c r="BR7" s="48"/>
      <c r="BS7" s="37"/>
      <c r="BT7" s="3"/>
      <c r="BU7" s="3"/>
      <c r="BV7" s="3"/>
      <c r="BW7" s="3"/>
    </row>
    <row r="8" spans="1:75" ht="15" customHeight="1">
      <c r="A8" s="158"/>
      <c r="B8" s="158"/>
      <c r="C8" s="158"/>
      <c r="D8" s="158"/>
      <c r="E8" s="158"/>
      <c r="F8" s="158"/>
      <c r="G8" s="158"/>
      <c r="H8" s="158"/>
      <c r="I8" s="173"/>
      <c r="J8" s="157"/>
      <c r="K8" s="33" t="s">
        <v>8</v>
      </c>
      <c r="L8" s="71" t="s">
        <v>7</v>
      </c>
      <c r="M8" s="71"/>
      <c r="N8" s="151"/>
      <c r="O8" s="71" t="s">
        <v>74</v>
      </c>
      <c r="P8" s="71" t="s">
        <v>75</v>
      </c>
      <c r="Q8" s="71" t="s">
        <v>76</v>
      </c>
      <c r="R8" s="71" t="s">
        <v>74</v>
      </c>
      <c r="S8" s="71" t="s">
        <v>75</v>
      </c>
      <c r="T8" s="71" t="s">
        <v>76</v>
      </c>
      <c r="U8" s="72" t="s">
        <v>38</v>
      </c>
      <c r="V8" s="73" t="s">
        <v>39</v>
      </c>
      <c r="W8" s="34" t="s">
        <v>7</v>
      </c>
      <c r="X8" s="71" t="s">
        <v>74</v>
      </c>
      <c r="Y8" s="71" t="s">
        <v>75</v>
      </c>
      <c r="Z8" s="71" t="s">
        <v>76</v>
      </c>
      <c r="AA8" s="71" t="s">
        <v>74</v>
      </c>
      <c r="AB8" s="71" t="s">
        <v>75</v>
      </c>
      <c r="AC8" s="71" t="s">
        <v>76</v>
      </c>
      <c r="AD8" s="72" t="s">
        <v>38</v>
      </c>
      <c r="AE8" s="73" t="s">
        <v>39</v>
      </c>
      <c r="AF8" s="71" t="s">
        <v>8</v>
      </c>
      <c r="AG8" s="34" t="s">
        <v>7</v>
      </c>
      <c r="AH8" s="71" t="s">
        <v>74</v>
      </c>
      <c r="AI8" s="71" t="s">
        <v>75</v>
      </c>
      <c r="AJ8" s="71" t="s">
        <v>76</v>
      </c>
      <c r="AK8" s="71" t="s">
        <v>74</v>
      </c>
      <c r="AL8" s="71" t="s">
        <v>75</v>
      </c>
      <c r="AM8" s="71" t="s">
        <v>76</v>
      </c>
      <c r="AN8" s="72" t="s">
        <v>38</v>
      </c>
      <c r="AO8" s="73" t="s">
        <v>39</v>
      </c>
      <c r="AP8" s="71" t="s">
        <v>7</v>
      </c>
      <c r="AQ8" s="71" t="s">
        <v>74</v>
      </c>
      <c r="AR8" s="71" t="s">
        <v>75</v>
      </c>
      <c r="AS8" s="71" t="s">
        <v>76</v>
      </c>
      <c r="AT8" s="71" t="s">
        <v>74</v>
      </c>
      <c r="AU8" s="71" t="s">
        <v>75</v>
      </c>
      <c r="AV8" s="71" t="s">
        <v>76</v>
      </c>
      <c r="AW8" s="72" t="s">
        <v>38</v>
      </c>
      <c r="AX8" s="73" t="s">
        <v>39</v>
      </c>
      <c r="AY8" s="71" t="s">
        <v>8</v>
      </c>
      <c r="AZ8" s="34" t="s">
        <v>7</v>
      </c>
      <c r="BA8" s="71" t="s">
        <v>74</v>
      </c>
      <c r="BB8" s="71" t="s">
        <v>75</v>
      </c>
      <c r="BC8" s="71" t="s">
        <v>76</v>
      </c>
      <c r="BD8" s="71" t="s">
        <v>74</v>
      </c>
      <c r="BE8" s="71" t="s">
        <v>75</v>
      </c>
      <c r="BF8" s="71" t="s">
        <v>76</v>
      </c>
      <c r="BG8" s="72" t="s">
        <v>38</v>
      </c>
      <c r="BH8" s="73" t="s">
        <v>39</v>
      </c>
      <c r="BI8" s="34" t="s">
        <v>7</v>
      </c>
      <c r="BJ8" s="154"/>
      <c r="BK8" s="137"/>
      <c r="BL8" s="154"/>
      <c r="BM8" s="154"/>
      <c r="BN8" s="154"/>
      <c r="BO8" s="154"/>
      <c r="BP8" s="152"/>
      <c r="BQ8" s="48"/>
      <c r="BR8" s="48"/>
      <c r="BS8" s="37"/>
      <c r="BT8" s="3"/>
      <c r="BU8" s="3"/>
      <c r="BV8" s="3"/>
      <c r="BW8" s="3"/>
    </row>
    <row r="9" spans="1:73" ht="12.75">
      <c r="A9" s="28">
        <v>1</v>
      </c>
      <c r="B9" s="32"/>
      <c r="C9" s="22">
        <v>42</v>
      </c>
      <c r="D9" s="23" t="s">
        <v>115</v>
      </c>
      <c r="E9" s="21"/>
      <c r="F9" s="21"/>
      <c r="G9" s="21" t="s">
        <v>125</v>
      </c>
      <c r="H9" s="16">
        <v>1000</v>
      </c>
      <c r="I9" s="14">
        <v>0.45069444444444445</v>
      </c>
      <c r="J9" s="78"/>
      <c r="K9" s="24">
        <v>34.97</v>
      </c>
      <c r="L9" s="11">
        <v>0</v>
      </c>
      <c r="M9" s="25"/>
      <c r="N9" s="78">
        <v>0</v>
      </c>
      <c r="O9" s="129">
        <v>11</v>
      </c>
      <c r="P9" s="130">
        <v>0</v>
      </c>
      <c r="Q9" s="131">
        <v>25</v>
      </c>
      <c r="R9" s="129">
        <v>11</v>
      </c>
      <c r="S9" s="130">
        <v>4</v>
      </c>
      <c r="T9" s="131">
        <v>45</v>
      </c>
      <c r="U9" s="128">
        <f>ROUNDDOWN(((R9*3600+S9*60+T9)-(O9*3600+P9*60+Q9))/60,0)</f>
        <v>4</v>
      </c>
      <c r="V9" s="75">
        <f>MOD((R9*3600+S9*60+T9)-(O9*3600+P9*60+Q9),60)</f>
        <v>20</v>
      </c>
      <c r="W9" s="78">
        <v>0</v>
      </c>
      <c r="X9" s="129">
        <v>10</v>
      </c>
      <c r="Y9" s="130">
        <v>52</v>
      </c>
      <c r="Z9" s="131">
        <v>35</v>
      </c>
      <c r="AA9" s="129">
        <v>10</v>
      </c>
      <c r="AB9" s="130">
        <v>59</v>
      </c>
      <c r="AC9" s="131">
        <v>10</v>
      </c>
      <c r="AD9" s="128">
        <f>ROUNDDOWN(((AA9*3600+AB9*60+AC9)-(X9*3600+Y9*60+Z9))/60,0)</f>
        <v>6</v>
      </c>
      <c r="AE9" s="75">
        <f>MOD((AA9*3600+AB9*60+AC9)-(X9*3600+Y9*60+Z9),60)</f>
        <v>35</v>
      </c>
      <c r="AF9" s="9">
        <v>59.1</v>
      </c>
      <c r="AG9" s="126">
        <v>0</v>
      </c>
      <c r="AH9" s="129">
        <v>11</v>
      </c>
      <c r="AI9" s="130">
        <v>26</v>
      </c>
      <c r="AJ9" s="131">
        <v>20</v>
      </c>
      <c r="AK9" s="129">
        <v>11</v>
      </c>
      <c r="AL9" s="130">
        <v>30</v>
      </c>
      <c r="AM9" s="131">
        <v>10</v>
      </c>
      <c r="AN9" s="128">
        <f>ROUNDDOWN(((AK9*3600+AL9*60+AM9)-(AH9*3600+AI9*60+AJ9))/60,0)</f>
        <v>3</v>
      </c>
      <c r="AO9" s="75">
        <f>MOD((AK9*3600+AL9*60+AM9)-(AH9*3600+AI9*60+AJ9),60)</f>
        <v>50</v>
      </c>
      <c r="AP9" s="11">
        <v>0</v>
      </c>
      <c r="AQ9" s="129">
        <v>11</v>
      </c>
      <c r="AR9" s="130">
        <v>19</v>
      </c>
      <c r="AS9" s="131">
        <v>20</v>
      </c>
      <c r="AT9" s="129">
        <v>11</v>
      </c>
      <c r="AU9" s="130">
        <v>23</v>
      </c>
      <c r="AV9" s="131">
        <v>40</v>
      </c>
      <c r="AW9" s="74">
        <f>ROUNDDOWN(((AT9*3600+AU9*60+AV9)-(AQ9*3600+AR9*60+AS9))/60,0)</f>
        <v>4</v>
      </c>
      <c r="AX9" s="75">
        <f>MOD((AT9*3600+AU9*60+AV9)-(AQ9*3600+AR9*60+AS9),60)</f>
        <v>20</v>
      </c>
      <c r="AY9" s="9">
        <v>55.4</v>
      </c>
      <c r="AZ9" s="8">
        <v>5</v>
      </c>
      <c r="BA9" s="129">
        <v>11</v>
      </c>
      <c r="BB9" s="130">
        <v>7</v>
      </c>
      <c r="BC9" s="131">
        <v>45</v>
      </c>
      <c r="BD9" s="129">
        <v>11</v>
      </c>
      <c r="BE9" s="130">
        <v>11</v>
      </c>
      <c r="BF9" s="131">
        <v>50</v>
      </c>
      <c r="BG9" s="74">
        <f>ROUNDDOWN(((BD9*3600+BE9*60+BF9)-(BA9*3600+BB9*60+BC9))/60,0)</f>
        <v>4</v>
      </c>
      <c r="BH9" s="75">
        <f>MOD((BD9*3600+BE9*60+BF9)-(BA9*3600+BB9*60+BC9),60)</f>
        <v>5</v>
      </c>
      <c r="BI9" s="11">
        <v>10</v>
      </c>
      <c r="BJ9" s="12">
        <v>0.48844907407407406</v>
      </c>
      <c r="BK9" s="113"/>
      <c r="BL9" s="12">
        <f aca="true" t="shared" si="0" ref="BL9:BL42">TIME(,U9+AD9+AN9+AW9+BG9,V9+AE9+AO9+AX9+BH9)</f>
        <v>0.016087962962962964</v>
      </c>
      <c r="BM9" s="15">
        <f aca="true" t="shared" si="1" ref="BM9:BM42">BJ9-I9-BL9</f>
        <v>0.021666666666666647</v>
      </c>
      <c r="BN9" s="36">
        <f>((((HOUR(BM9))*3600)+((MINUTE(BM9))*60)+(SECOND(BM9)))*2)/60</f>
        <v>62.4</v>
      </c>
      <c r="BO9" s="36">
        <f>K9+L9+W9+AF9+AG9+AP9+AY9+AZ9+BI9+BN9+J9+N9+BK9</f>
        <v>226.87</v>
      </c>
      <c r="BP9" s="7">
        <f aca="true" t="shared" si="2" ref="BP9:BP42">H9-BO9</f>
        <v>773.13</v>
      </c>
      <c r="BQ9" s="6"/>
      <c r="BR9" s="6"/>
      <c r="BS9" s="3"/>
      <c r="BT9" s="3"/>
      <c r="BU9" s="3"/>
    </row>
    <row r="10" spans="1:73" ht="12.75">
      <c r="A10" s="28">
        <v>2</v>
      </c>
      <c r="B10" s="32"/>
      <c r="C10" s="22"/>
      <c r="D10" s="23"/>
      <c r="E10" s="21"/>
      <c r="F10" s="21"/>
      <c r="G10" s="21"/>
      <c r="H10" s="16">
        <v>1000</v>
      </c>
      <c r="I10" s="14"/>
      <c r="J10" s="78"/>
      <c r="K10" s="24"/>
      <c r="L10" s="11"/>
      <c r="M10" s="25"/>
      <c r="N10" s="78">
        <v>0</v>
      </c>
      <c r="O10" s="129"/>
      <c r="P10" s="130"/>
      <c r="Q10" s="131"/>
      <c r="R10" s="129"/>
      <c r="S10" s="130"/>
      <c r="T10" s="131"/>
      <c r="U10" s="128">
        <f aca="true" t="shared" si="3" ref="U10:U42">ROUNDDOWN(((R10*3600+S10*60+T10)-(O10*3600+P10*60+Q10))/60,0)</f>
        <v>0</v>
      </c>
      <c r="V10" s="75">
        <f aca="true" t="shared" si="4" ref="V10:V42">MOD((R10*3600+S10*60+T10)-(O10*3600+P10*60+Q10),60)</f>
        <v>0</v>
      </c>
      <c r="W10" s="78"/>
      <c r="X10" s="129"/>
      <c r="Y10" s="130"/>
      <c r="Z10" s="131"/>
      <c r="AA10" s="129"/>
      <c r="AB10" s="130"/>
      <c r="AC10" s="131"/>
      <c r="AD10" s="128">
        <f aca="true" t="shared" si="5" ref="AD10:AD42">ROUNDDOWN(((AA10*3600+AB10*60+AC10)-(X10*3600+Y10*60+Z10))/60,0)</f>
        <v>0</v>
      </c>
      <c r="AE10" s="75">
        <f aca="true" t="shared" si="6" ref="AE10:AE42">MOD((AA10*3600+AB10*60+AC10)-(X10*3600+Y10*60+Z10),60)</f>
        <v>0</v>
      </c>
      <c r="AF10" s="9"/>
      <c r="AG10" s="126"/>
      <c r="AH10" s="129"/>
      <c r="AI10" s="130"/>
      <c r="AJ10" s="131"/>
      <c r="AK10" s="129"/>
      <c r="AL10" s="130"/>
      <c r="AM10" s="131"/>
      <c r="AN10" s="128">
        <f aca="true" t="shared" si="7" ref="AN10:AN42">ROUNDDOWN(((AK10*3600+AL10*60+AM10)-(AH10*3600+AI10*60+AJ10))/60,0)</f>
        <v>0</v>
      </c>
      <c r="AO10" s="75">
        <f aca="true" t="shared" si="8" ref="AO10:AO42">MOD((AK10*3600+AL10*60+AM10)-(AH10*3600+AI10*60+AJ10),60)</f>
        <v>0</v>
      </c>
      <c r="AP10" s="11"/>
      <c r="AQ10" s="129"/>
      <c r="AR10" s="130"/>
      <c r="AS10" s="131"/>
      <c r="AT10" s="129"/>
      <c r="AU10" s="130"/>
      <c r="AV10" s="131"/>
      <c r="AW10" s="74">
        <f aca="true" t="shared" si="9" ref="AW10:AW42">ROUNDDOWN(((AT10*3600+AU10*60+AV10)-(AQ10*3600+AR10*60+AS10))/60,0)</f>
        <v>0</v>
      </c>
      <c r="AX10" s="75">
        <f aca="true" t="shared" si="10" ref="AX10:AX42">MOD((AT10*3600+AU10*60+AV10)-(AQ10*3600+AR10*60+AS10),60)</f>
        <v>0</v>
      </c>
      <c r="AY10" s="9"/>
      <c r="AZ10" s="8"/>
      <c r="BA10" s="129"/>
      <c r="BB10" s="130"/>
      <c r="BC10" s="131"/>
      <c r="BD10" s="129"/>
      <c r="BE10" s="130"/>
      <c r="BF10" s="131"/>
      <c r="BG10" s="74">
        <f aca="true" t="shared" si="11" ref="BG10:BG42">ROUNDDOWN(((BD10*3600+BE10*60+BF10)-(BA10*3600+BB10*60+BC10))/60,0)</f>
        <v>0</v>
      </c>
      <c r="BH10" s="75">
        <f aca="true" t="shared" si="12" ref="BH10:BH42">MOD((BD10*3600+BE10*60+BF10)-(BA10*3600+BB10*60+BC10),60)</f>
        <v>0</v>
      </c>
      <c r="BI10" s="11"/>
      <c r="BJ10" s="12"/>
      <c r="BK10" s="113"/>
      <c r="BL10" s="12">
        <f t="shared" si="0"/>
        <v>0</v>
      </c>
      <c r="BM10" s="15">
        <f t="shared" si="1"/>
        <v>0</v>
      </c>
      <c r="BN10" s="36">
        <f aca="true" t="shared" si="13" ref="BN10:BN42">((((HOUR(BM10))*3600)+((MINUTE(BM10))*60)+(SECOND(BM10)))*2)/60</f>
        <v>0</v>
      </c>
      <c r="BO10" s="36">
        <f aca="true" t="shared" si="14" ref="BO10:BO42">K10+L10+W10+AF10+AG10+AP10+AY10+AZ10+BI10+BN10+J10+N10+BK10</f>
        <v>0</v>
      </c>
      <c r="BP10" s="7">
        <f t="shared" si="2"/>
        <v>1000</v>
      </c>
      <c r="BQ10" s="6"/>
      <c r="BR10" s="6"/>
      <c r="BS10" s="3"/>
      <c r="BT10" s="3"/>
      <c r="BU10" s="3"/>
    </row>
    <row r="11" spans="1:73" ht="12.75">
      <c r="A11" s="28">
        <v>3</v>
      </c>
      <c r="B11" s="32"/>
      <c r="C11" s="22"/>
      <c r="D11" s="23"/>
      <c r="E11" s="21"/>
      <c r="F11" s="21"/>
      <c r="G11" s="21"/>
      <c r="H11" s="16">
        <v>1000</v>
      </c>
      <c r="I11" s="14"/>
      <c r="J11" s="78"/>
      <c r="K11" s="24"/>
      <c r="L11" s="11"/>
      <c r="M11" s="25"/>
      <c r="N11" s="78">
        <v>0</v>
      </c>
      <c r="O11" s="129"/>
      <c r="P11" s="130"/>
      <c r="Q11" s="131"/>
      <c r="R11" s="129"/>
      <c r="S11" s="130"/>
      <c r="T11" s="131"/>
      <c r="U11" s="128">
        <f t="shared" si="3"/>
        <v>0</v>
      </c>
      <c r="V11" s="75">
        <f t="shared" si="4"/>
        <v>0</v>
      </c>
      <c r="W11" s="78"/>
      <c r="X11" s="129"/>
      <c r="Y11" s="130"/>
      <c r="Z11" s="131"/>
      <c r="AA11" s="129"/>
      <c r="AB11" s="130"/>
      <c r="AC11" s="131"/>
      <c r="AD11" s="128">
        <f t="shared" si="5"/>
        <v>0</v>
      </c>
      <c r="AE11" s="75">
        <f t="shared" si="6"/>
        <v>0</v>
      </c>
      <c r="AF11" s="9"/>
      <c r="AG11" s="126"/>
      <c r="AH11" s="129"/>
      <c r="AI11" s="130"/>
      <c r="AJ11" s="131"/>
      <c r="AK11" s="129"/>
      <c r="AL11" s="130"/>
      <c r="AM11" s="131"/>
      <c r="AN11" s="128">
        <f t="shared" si="7"/>
        <v>0</v>
      </c>
      <c r="AO11" s="75">
        <f t="shared" si="8"/>
        <v>0</v>
      </c>
      <c r="AP11" s="11"/>
      <c r="AQ11" s="129"/>
      <c r="AR11" s="130"/>
      <c r="AS11" s="131"/>
      <c r="AT11" s="129"/>
      <c r="AU11" s="130"/>
      <c r="AV11" s="131"/>
      <c r="AW11" s="74">
        <f t="shared" si="9"/>
        <v>0</v>
      </c>
      <c r="AX11" s="75">
        <f t="shared" si="10"/>
        <v>0</v>
      </c>
      <c r="AY11" s="9"/>
      <c r="AZ11" s="8"/>
      <c r="BA11" s="129"/>
      <c r="BB11" s="130"/>
      <c r="BC11" s="131"/>
      <c r="BD11" s="129"/>
      <c r="BE11" s="130"/>
      <c r="BF11" s="131"/>
      <c r="BG11" s="74">
        <f t="shared" si="11"/>
        <v>0</v>
      </c>
      <c r="BH11" s="75">
        <f t="shared" si="12"/>
        <v>0</v>
      </c>
      <c r="BI11" s="11"/>
      <c r="BJ11" s="12"/>
      <c r="BK11" s="113"/>
      <c r="BL11" s="12">
        <f t="shared" si="0"/>
        <v>0</v>
      </c>
      <c r="BM11" s="15">
        <f t="shared" si="1"/>
        <v>0</v>
      </c>
      <c r="BN11" s="36">
        <f t="shared" si="13"/>
        <v>0</v>
      </c>
      <c r="BO11" s="36">
        <f t="shared" si="14"/>
        <v>0</v>
      </c>
      <c r="BP11" s="7">
        <f t="shared" si="2"/>
        <v>1000</v>
      </c>
      <c r="BQ11" s="6"/>
      <c r="BR11" s="6"/>
      <c r="BS11" s="3"/>
      <c r="BT11" s="3"/>
      <c r="BU11" s="3"/>
    </row>
    <row r="12" spans="1:73" ht="12.75">
      <c r="A12" s="28">
        <v>4</v>
      </c>
      <c r="B12" s="32"/>
      <c r="C12" s="22"/>
      <c r="D12" s="23"/>
      <c r="E12" s="21"/>
      <c r="F12" s="21"/>
      <c r="G12" s="21"/>
      <c r="H12" s="16">
        <v>1000</v>
      </c>
      <c r="I12" s="14"/>
      <c r="J12" s="78"/>
      <c r="K12" s="24"/>
      <c r="L12" s="11"/>
      <c r="M12" s="25"/>
      <c r="N12" s="78">
        <v>0</v>
      </c>
      <c r="O12" s="129"/>
      <c r="P12" s="130"/>
      <c r="Q12" s="131"/>
      <c r="R12" s="129"/>
      <c r="S12" s="130"/>
      <c r="T12" s="131"/>
      <c r="U12" s="128">
        <f t="shared" si="3"/>
        <v>0</v>
      </c>
      <c r="V12" s="75">
        <f t="shared" si="4"/>
        <v>0</v>
      </c>
      <c r="W12" s="78"/>
      <c r="X12" s="129"/>
      <c r="Y12" s="130"/>
      <c r="Z12" s="131"/>
      <c r="AA12" s="129"/>
      <c r="AB12" s="130"/>
      <c r="AC12" s="131"/>
      <c r="AD12" s="128">
        <f t="shared" si="5"/>
        <v>0</v>
      </c>
      <c r="AE12" s="75">
        <f t="shared" si="6"/>
        <v>0</v>
      </c>
      <c r="AF12" s="9"/>
      <c r="AG12" s="126"/>
      <c r="AH12" s="129"/>
      <c r="AI12" s="130"/>
      <c r="AJ12" s="131"/>
      <c r="AK12" s="129"/>
      <c r="AL12" s="130"/>
      <c r="AM12" s="131"/>
      <c r="AN12" s="128">
        <f t="shared" si="7"/>
        <v>0</v>
      </c>
      <c r="AO12" s="75">
        <f t="shared" si="8"/>
        <v>0</v>
      </c>
      <c r="AP12" s="11"/>
      <c r="AQ12" s="129"/>
      <c r="AR12" s="130"/>
      <c r="AS12" s="131"/>
      <c r="AT12" s="129"/>
      <c r="AU12" s="130"/>
      <c r="AV12" s="131"/>
      <c r="AW12" s="74">
        <f t="shared" si="9"/>
        <v>0</v>
      </c>
      <c r="AX12" s="75">
        <f t="shared" si="10"/>
        <v>0</v>
      </c>
      <c r="AY12" s="9"/>
      <c r="AZ12" s="8"/>
      <c r="BA12" s="129"/>
      <c r="BB12" s="130"/>
      <c r="BC12" s="131"/>
      <c r="BD12" s="129"/>
      <c r="BE12" s="130"/>
      <c r="BF12" s="131"/>
      <c r="BG12" s="74">
        <f t="shared" si="11"/>
        <v>0</v>
      </c>
      <c r="BH12" s="75">
        <f t="shared" si="12"/>
        <v>0</v>
      </c>
      <c r="BI12" s="11"/>
      <c r="BJ12" s="12"/>
      <c r="BK12" s="113"/>
      <c r="BL12" s="12">
        <f t="shared" si="0"/>
        <v>0</v>
      </c>
      <c r="BM12" s="15">
        <f t="shared" si="1"/>
        <v>0</v>
      </c>
      <c r="BN12" s="36">
        <f t="shared" si="13"/>
        <v>0</v>
      </c>
      <c r="BO12" s="36">
        <f t="shared" si="14"/>
        <v>0</v>
      </c>
      <c r="BP12" s="7">
        <f t="shared" si="2"/>
        <v>1000</v>
      </c>
      <c r="BQ12" s="6"/>
      <c r="BR12" s="6"/>
      <c r="BS12" s="3"/>
      <c r="BT12" s="3"/>
      <c r="BU12" s="3"/>
    </row>
    <row r="13" spans="1:73" ht="12.75">
      <c r="A13" s="28">
        <v>5</v>
      </c>
      <c r="B13" s="32"/>
      <c r="C13" s="22"/>
      <c r="D13" s="23"/>
      <c r="E13" s="21"/>
      <c r="F13" s="21"/>
      <c r="G13" s="21"/>
      <c r="H13" s="16">
        <v>1000</v>
      </c>
      <c r="I13" s="14"/>
      <c r="J13" s="78"/>
      <c r="K13" s="24"/>
      <c r="L13" s="11"/>
      <c r="M13" s="25"/>
      <c r="N13" s="78">
        <v>0</v>
      </c>
      <c r="O13" s="129"/>
      <c r="P13" s="130"/>
      <c r="Q13" s="131"/>
      <c r="R13" s="129"/>
      <c r="S13" s="130"/>
      <c r="T13" s="131"/>
      <c r="U13" s="128">
        <f t="shared" si="3"/>
        <v>0</v>
      </c>
      <c r="V13" s="75">
        <f t="shared" si="4"/>
        <v>0</v>
      </c>
      <c r="W13" s="78"/>
      <c r="X13" s="129"/>
      <c r="Y13" s="130"/>
      <c r="Z13" s="131"/>
      <c r="AA13" s="129"/>
      <c r="AB13" s="130"/>
      <c r="AC13" s="131"/>
      <c r="AD13" s="128">
        <f t="shared" si="5"/>
        <v>0</v>
      </c>
      <c r="AE13" s="75">
        <f t="shared" si="6"/>
        <v>0</v>
      </c>
      <c r="AF13" s="9"/>
      <c r="AG13" s="126"/>
      <c r="AH13" s="129"/>
      <c r="AI13" s="130"/>
      <c r="AJ13" s="131"/>
      <c r="AK13" s="129"/>
      <c r="AL13" s="130"/>
      <c r="AM13" s="131"/>
      <c r="AN13" s="128">
        <f t="shared" si="7"/>
        <v>0</v>
      </c>
      <c r="AO13" s="75">
        <f t="shared" si="8"/>
        <v>0</v>
      </c>
      <c r="AP13" s="11"/>
      <c r="AQ13" s="129"/>
      <c r="AR13" s="130"/>
      <c r="AS13" s="131"/>
      <c r="AT13" s="129"/>
      <c r="AU13" s="130"/>
      <c r="AV13" s="131"/>
      <c r="AW13" s="74">
        <f t="shared" si="9"/>
        <v>0</v>
      </c>
      <c r="AX13" s="75">
        <f t="shared" si="10"/>
        <v>0</v>
      </c>
      <c r="AY13" s="9"/>
      <c r="AZ13" s="8"/>
      <c r="BA13" s="129"/>
      <c r="BB13" s="130"/>
      <c r="BC13" s="131"/>
      <c r="BD13" s="129"/>
      <c r="BE13" s="130"/>
      <c r="BF13" s="131"/>
      <c r="BG13" s="74">
        <f t="shared" si="11"/>
        <v>0</v>
      </c>
      <c r="BH13" s="75">
        <f t="shared" si="12"/>
        <v>0</v>
      </c>
      <c r="BI13" s="11"/>
      <c r="BJ13" s="12"/>
      <c r="BK13" s="113"/>
      <c r="BL13" s="12">
        <f t="shared" si="0"/>
        <v>0</v>
      </c>
      <c r="BM13" s="15">
        <f t="shared" si="1"/>
        <v>0</v>
      </c>
      <c r="BN13" s="36">
        <f t="shared" si="13"/>
        <v>0</v>
      </c>
      <c r="BO13" s="36">
        <f t="shared" si="14"/>
        <v>0</v>
      </c>
      <c r="BP13" s="7">
        <f t="shared" si="2"/>
        <v>1000</v>
      </c>
      <c r="BQ13" s="6"/>
      <c r="BR13" s="6"/>
      <c r="BS13" s="3"/>
      <c r="BT13" s="3"/>
      <c r="BU13" s="3"/>
    </row>
    <row r="14" spans="1:73" ht="12.75">
      <c r="A14" s="28">
        <v>6</v>
      </c>
      <c r="B14" s="32"/>
      <c r="C14" s="22"/>
      <c r="D14" s="23"/>
      <c r="E14" s="21"/>
      <c r="F14" s="21"/>
      <c r="G14" s="21"/>
      <c r="H14" s="16">
        <v>1000</v>
      </c>
      <c r="I14" s="14"/>
      <c r="J14" s="78"/>
      <c r="K14" s="24"/>
      <c r="L14" s="11"/>
      <c r="M14" s="25"/>
      <c r="N14" s="78">
        <v>0</v>
      </c>
      <c r="O14" s="129"/>
      <c r="P14" s="130"/>
      <c r="Q14" s="131"/>
      <c r="R14" s="129"/>
      <c r="S14" s="130"/>
      <c r="T14" s="131"/>
      <c r="U14" s="128">
        <f t="shared" si="3"/>
        <v>0</v>
      </c>
      <c r="V14" s="75">
        <f t="shared" si="4"/>
        <v>0</v>
      </c>
      <c r="W14" s="78"/>
      <c r="X14" s="129"/>
      <c r="Y14" s="130"/>
      <c r="Z14" s="131"/>
      <c r="AA14" s="129"/>
      <c r="AB14" s="130"/>
      <c r="AC14" s="131"/>
      <c r="AD14" s="128">
        <f t="shared" si="5"/>
        <v>0</v>
      </c>
      <c r="AE14" s="75">
        <f t="shared" si="6"/>
        <v>0</v>
      </c>
      <c r="AF14" s="9"/>
      <c r="AG14" s="126"/>
      <c r="AH14" s="129"/>
      <c r="AI14" s="130"/>
      <c r="AJ14" s="131"/>
      <c r="AK14" s="129"/>
      <c r="AL14" s="130"/>
      <c r="AM14" s="131"/>
      <c r="AN14" s="128">
        <f t="shared" si="7"/>
        <v>0</v>
      </c>
      <c r="AO14" s="75">
        <f t="shared" si="8"/>
        <v>0</v>
      </c>
      <c r="AP14" s="11"/>
      <c r="AQ14" s="129"/>
      <c r="AR14" s="130"/>
      <c r="AS14" s="131"/>
      <c r="AT14" s="129"/>
      <c r="AU14" s="130"/>
      <c r="AV14" s="131"/>
      <c r="AW14" s="74">
        <f t="shared" si="9"/>
        <v>0</v>
      </c>
      <c r="AX14" s="75">
        <f t="shared" si="10"/>
        <v>0</v>
      </c>
      <c r="AY14" s="9"/>
      <c r="AZ14" s="8"/>
      <c r="BA14" s="129"/>
      <c r="BB14" s="130"/>
      <c r="BC14" s="131"/>
      <c r="BD14" s="129"/>
      <c r="BE14" s="130"/>
      <c r="BF14" s="131"/>
      <c r="BG14" s="74">
        <f t="shared" si="11"/>
        <v>0</v>
      </c>
      <c r="BH14" s="75">
        <f t="shared" si="12"/>
        <v>0</v>
      </c>
      <c r="BI14" s="11"/>
      <c r="BJ14" s="12"/>
      <c r="BK14" s="113"/>
      <c r="BL14" s="12">
        <f t="shared" si="0"/>
        <v>0</v>
      </c>
      <c r="BM14" s="15">
        <f t="shared" si="1"/>
        <v>0</v>
      </c>
      <c r="BN14" s="36">
        <f t="shared" si="13"/>
        <v>0</v>
      </c>
      <c r="BO14" s="36">
        <f t="shared" si="14"/>
        <v>0</v>
      </c>
      <c r="BP14" s="7">
        <f t="shared" si="2"/>
        <v>1000</v>
      </c>
      <c r="BQ14" s="6"/>
      <c r="BR14" s="6"/>
      <c r="BS14" s="3"/>
      <c r="BT14" s="3"/>
      <c r="BU14" s="3"/>
    </row>
    <row r="15" spans="1:73" ht="12.75">
      <c r="A15" s="28">
        <v>7</v>
      </c>
      <c r="B15" s="32"/>
      <c r="C15" s="22"/>
      <c r="D15" s="23"/>
      <c r="E15" s="21"/>
      <c r="F15" s="21"/>
      <c r="G15" s="21"/>
      <c r="H15" s="16">
        <v>1000</v>
      </c>
      <c r="I15" s="14"/>
      <c r="J15" s="78"/>
      <c r="K15" s="24"/>
      <c r="L15" s="11"/>
      <c r="M15" s="25"/>
      <c r="N15" s="78">
        <v>0</v>
      </c>
      <c r="O15" s="129"/>
      <c r="P15" s="130"/>
      <c r="Q15" s="131"/>
      <c r="R15" s="129"/>
      <c r="S15" s="130"/>
      <c r="T15" s="131"/>
      <c r="U15" s="128">
        <f t="shared" si="3"/>
        <v>0</v>
      </c>
      <c r="V15" s="75">
        <f t="shared" si="4"/>
        <v>0</v>
      </c>
      <c r="W15" s="78"/>
      <c r="X15" s="129"/>
      <c r="Y15" s="130"/>
      <c r="Z15" s="131"/>
      <c r="AA15" s="129"/>
      <c r="AB15" s="130"/>
      <c r="AC15" s="131"/>
      <c r="AD15" s="128">
        <f t="shared" si="5"/>
        <v>0</v>
      </c>
      <c r="AE15" s="75">
        <f t="shared" si="6"/>
        <v>0</v>
      </c>
      <c r="AF15" s="9"/>
      <c r="AG15" s="126"/>
      <c r="AH15" s="129"/>
      <c r="AI15" s="130"/>
      <c r="AJ15" s="131"/>
      <c r="AK15" s="129"/>
      <c r="AL15" s="130"/>
      <c r="AM15" s="131"/>
      <c r="AN15" s="128">
        <f t="shared" si="7"/>
        <v>0</v>
      </c>
      <c r="AO15" s="75">
        <f t="shared" si="8"/>
        <v>0</v>
      </c>
      <c r="AP15" s="11"/>
      <c r="AQ15" s="129"/>
      <c r="AR15" s="130"/>
      <c r="AS15" s="131"/>
      <c r="AT15" s="129"/>
      <c r="AU15" s="130"/>
      <c r="AV15" s="131"/>
      <c r="AW15" s="74">
        <f t="shared" si="9"/>
        <v>0</v>
      </c>
      <c r="AX15" s="75">
        <f t="shared" si="10"/>
        <v>0</v>
      </c>
      <c r="AY15" s="9"/>
      <c r="AZ15" s="8"/>
      <c r="BA15" s="129"/>
      <c r="BB15" s="130"/>
      <c r="BC15" s="131"/>
      <c r="BD15" s="129"/>
      <c r="BE15" s="130"/>
      <c r="BF15" s="131"/>
      <c r="BG15" s="74">
        <f t="shared" si="11"/>
        <v>0</v>
      </c>
      <c r="BH15" s="75">
        <f t="shared" si="12"/>
        <v>0</v>
      </c>
      <c r="BI15" s="11"/>
      <c r="BJ15" s="12"/>
      <c r="BK15" s="113"/>
      <c r="BL15" s="12">
        <f t="shared" si="0"/>
        <v>0</v>
      </c>
      <c r="BM15" s="15">
        <f t="shared" si="1"/>
        <v>0</v>
      </c>
      <c r="BN15" s="36">
        <f t="shared" si="13"/>
        <v>0</v>
      </c>
      <c r="BO15" s="36">
        <f t="shared" si="14"/>
        <v>0</v>
      </c>
      <c r="BP15" s="7">
        <f t="shared" si="2"/>
        <v>1000</v>
      </c>
      <c r="BQ15" s="6"/>
      <c r="BR15" s="6"/>
      <c r="BS15" s="3"/>
      <c r="BT15" s="3"/>
      <c r="BU15" s="3"/>
    </row>
    <row r="16" spans="1:73" ht="12.75">
      <c r="A16" s="28">
        <v>8</v>
      </c>
      <c r="B16" s="32"/>
      <c r="C16" s="22"/>
      <c r="D16" s="23"/>
      <c r="E16" s="21"/>
      <c r="F16" s="21"/>
      <c r="G16" s="21"/>
      <c r="H16" s="16">
        <v>1000</v>
      </c>
      <c r="I16" s="14"/>
      <c r="J16" s="78"/>
      <c r="K16" s="24"/>
      <c r="L16" s="11"/>
      <c r="M16" s="25"/>
      <c r="N16" s="78">
        <v>0</v>
      </c>
      <c r="O16" s="129"/>
      <c r="P16" s="130"/>
      <c r="Q16" s="131"/>
      <c r="R16" s="129"/>
      <c r="S16" s="130"/>
      <c r="T16" s="131"/>
      <c r="U16" s="128">
        <f t="shared" si="3"/>
        <v>0</v>
      </c>
      <c r="V16" s="75">
        <f t="shared" si="4"/>
        <v>0</v>
      </c>
      <c r="W16" s="78"/>
      <c r="X16" s="129"/>
      <c r="Y16" s="130"/>
      <c r="Z16" s="131"/>
      <c r="AA16" s="129"/>
      <c r="AB16" s="130"/>
      <c r="AC16" s="131"/>
      <c r="AD16" s="128">
        <f t="shared" si="5"/>
        <v>0</v>
      </c>
      <c r="AE16" s="75">
        <f t="shared" si="6"/>
        <v>0</v>
      </c>
      <c r="AF16" s="9"/>
      <c r="AG16" s="126"/>
      <c r="AH16" s="129"/>
      <c r="AI16" s="130"/>
      <c r="AJ16" s="131"/>
      <c r="AK16" s="129"/>
      <c r="AL16" s="130"/>
      <c r="AM16" s="131"/>
      <c r="AN16" s="128">
        <f t="shared" si="7"/>
        <v>0</v>
      </c>
      <c r="AO16" s="75">
        <f t="shared" si="8"/>
        <v>0</v>
      </c>
      <c r="AP16" s="11"/>
      <c r="AQ16" s="129"/>
      <c r="AR16" s="130"/>
      <c r="AS16" s="131"/>
      <c r="AT16" s="129"/>
      <c r="AU16" s="130"/>
      <c r="AV16" s="131"/>
      <c r="AW16" s="74">
        <f t="shared" si="9"/>
        <v>0</v>
      </c>
      <c r="AX16" s="75">
        <f t="shared" si="10"/>
        <v>0</v>
      </c>
      <c r="AY16" s="9"/>
      <c r="AZ16" s="8"/>
      <c r="BA16" s="129"/>
      <c r="BB16" s="130"/>
      <c r="BC16" s="131"/>
      <c r="BD16" s="129"/>
      <c r="BE16" s="130"/>
      <c r="BF16" s="131"/>
      <c r="BG16" s="74">
        <f t="shared" si="11"/>
        <v>0</v>
      </c>
      <c r="BH16" s="75">
        <f t="shared" si="12"/>
        <v>0</v>
      </c>
      <c r="BI16" s="11"/>
      <c r="BJ16" s="12"/>
      <c r="BK16" s="113"/>
      <c r="BL16" s="12">
        <f t="shared" si="0"/>
        <v>0</v>
      </c>
      <c r="BM16" s="15">
        <f t="shared" si="1"/>
        <v>0</v>
      </c>
      <c r="BN16" s="36">
        <f t="shared" si="13"/>
        <v>0</v>
      </c>
      <c r="BO16" s="36">
        <f t="shared" si="14"/>
        <v>0</v>
      </c>
      <c r="BP16" s="7">
        <f t="shared" si="2"/>
        <v>1000</v>
      </c>
      <c r="BQ16" s="6"/>
      <c r="BR16" s="6"/>
      <c r="BS16" s="3"/>
      <c r="BT16" s="3"/>
      <c r="BU16" s="3"/>
    </row>
    <row r="17" spans="1:73" ht="12.75">
      <c r="A17" s="28">
        <v>9</v>
      </c>
      <c r="B17" s="32"/>
      <c r="C17" s="22"/>
      <c r="D17" s="23"/>
      <c r="E17" s="21"/>
      <c r="F17" s="21"/>
      <c r="G17" s="21"/>
      <c r="H17" s="16">
        <v>1000</v>
      </c>
      <c r="I17" s="14"/>
      <c r="J17" s="78"/>
      <c r="K17" s="24"/>
      <c r="L17" s="11"/>
      <c r="M17" s="25"/>
      <c r="N17" s="78">
        <v>0</v>
      </c>
      <c r="O17" s="129"/>
      <c r="P17" s="130"/>
      <c r="Q17" s="131"/>
      <c r="R17" s="129"/>
      <c r="S17" s="130"/>
      <c r="T17" s="131"/>
      <c r="U17" s="128">
        <f t="shared" si="3"/>
        <v>0</v>
      </c>
      <c r="V17" s="75">
        <f t="shared" si="4"/>
        <v>0</v>
      </c>
      <c r="W17" s="78"/>
      <c r="X17" s="129"/>
      <c r="Y17" s="130"/>
      <c r="Z17" s="131"/>
      <c r="AA17" s="129"/>
      <c r="AB17" s="130"/>
      <c r="AC17" s="131"/>
      <c r="AD17" s="128">
        <f t="shared" si="5"/>
        <v>0</v>
      </c>
      <c r="AE17" s="75">
        <f t="shared" si="6"/>
        <v>0</v>
      </c>
      <c r="AF17" s="9"/>
      <c r="AG17" s="126"/>
      <c r="AH17" s="129"/>
      <c r="AI17" s="130"/>
      <c r="AJ17" s="131"/>
      <c r="AK17" s="129"/>
      <c r="AL17" s="130"/>
      <c r="AM17" s="131"/>
      <c r="AN17" s="128">
        <f t="shared" si="7"/>
        <v>0</v>
      </c>
      <c r="AO17" s="75">
        <f t="shared" si="8"/>
        <v>0</v>
      </c>
      <c r="AP17" s="11"/>
      <c r="AQ17" s="129"/>
      <c r="AR17" s="130"/>
      <c r="AS17" s="131"/>
      <c r="AT17" s="129"/>
      <c r="AU17" s="130"/>
      <c r="AV17" s="131"/>
      <c r="AW17" s="74">
        <f t="shared" si="9"/>
        <v>0</v>
      </c>
      <c r="AX17" s="75">
        <f t="shared" si="10"/>
        <v>0</v>
      </c>
      <c r="AY17" s="9"/>
      <c r="AZ17" s="8"/>
      <c r="BA17" s="129"/>
      <c r="BB17" s="130"/>
      <c r="BC17" s="131"/>
      <c r="BD17" s="129"/>
      <c r="BE17" s="130"/>
      <c r="BF17" s="131"/>
      <c r="BG17" s="74">
        <f t="shared" si="11"/>
        <v>0</v>
      </c>
      <c r="BH17" s="75">
        <f t="shared" si="12"/>
        <v>0</v>
      </c>
      <c r="BI17" s="11"/>
      <c r="BJ17" s="12"/>
      <c r="BK17" s="113"/>
      <c r="BL17" s="12">
        <f t="shared" si="0"/>
        <v>0</v>
      </c>
      <c r="BM17" s="15">
        <f t="shared" si="1"/>
        <v>0</v>
      </c>
      <c r="BN17" s="36">
        <f t="shared" si="13"/>
        <v>0</v>
      </c>
      <c r="BO17" s="36">
        <f t="shared" si="14"/>
        <v>0</v>
      </c>
      <c r="BP17" s="7">
        <f t="shared" si="2"/>
        <v>1000</v>
      </c>
      <c r="BQ17" s="6"/>
      <c r="BR17" s="6"/>
      <c r="BS17" s="3"/>
      <c r="BT17" s="3"/>
      <c r="BU17" s="3"/>
    </row>
    <row r="18" spans="1:73" ht="12.75">
      <c r="A18" s="28">
        <v>10</v>
      </c>
      <c r="B18" s="32"/>
      <c r="C18" s="22"/>
      <c r="D18" s="23"/>
      <c r="E18" s="21"/>
      <c r="F18" s="21"/>
      <c r="G18" s="21"/>
      <c r="H18" s="16">
        <v>1000</v>
      </c>
      <c r="I18" s="14"/>
      <c r="J18" s="78"/>
      <c r="K18" s="24"/>
      <c r="L18" s="11"/>
      <c r="M18" s="25"/>
      <c r="N18" s="78">
        <v>0</v>
      </c>
      <c r="O18" s="129"/>
      <c r="P18" s="130"/>
      <c r="Q18" s="131"/>
      <c r="R18" s="129"/>
      <c r="S18" s="130"/>
      <c r="T18" s="131"/>
      <c r="U18" s="128">
        <f t="shared" si="3"/>
        <v>0</v>
      </c>
      <c r="V18" s="75">
        <f t="shared" si="4"/>
        <v>0</v>
      </c>
      <c r="W18" s="78"/>
      <c r="X18" s="129"/>
      <c r="Y18" s="130"/>
      <c r="Z18" s="131"/>
      <c r="AA18" s="129"/>
      <c r="AB18" s="130"/>
      <c r="AC18" s="131"/>
      <c r="AD18" s="128">
        <f t="shared" si="5"/>
        <v>0</v>
      </c>
      <c r="AE18" s="75">
        <f t="shared" si="6"/>
        <v>0</v>
      </c>
      <c r="AF18" s="9"/>
      <c r="AG18" s="126"/>
      <c r="AH18" s="129"/>
      <c r="AI18" s="130"/>
      <c r="AJ18" s="131"/>
      <c r="AK18" s="129"/>
      <c r="AL18" s="130"/>
      <c r="AM18" s="131"/>
      <c r="AN18" s="128">
        <f t="shared" si="7"/>
        <v>0</v>
      </c>
      <c r="AO18" s="75">
        <f t="shared" si="8"/>
        <v>0</v>
      </c>
      <c r="AP18" s="11"/>
      <c r="AQ18" s="129"/>
      <c r="AR18" s="130"/>
      <c r="AS18" s="131"/>
      <c r="AT18" s="129"/>
      <c r="AU18" s="130"/>
      <c r="AV18" s="131"/>
      <c r="AW18" s="74">
        <f t="shared" si="9"/>
        <v>0</v>
      </c>
      <c r="AX18" s="75">
        <f t="shared" si="10"/>
        <v>0</v>
      </c>
      <c r="AY18" s="9"/>
      <c r="AZ18" s="8"/>
      <c r="BA18" s="129"/>
      <c r="BB18" s="130"/>
      <c r="BC18" s="131"/>
      <c r="BD18" s="129"/>
      <c r="BE18" s="130"/>
      <c r="BF18" s="131"/>
      <c r="BG18" s="74">
        <f t="shared" si="11"/>
        <v>0</v>
      </c>
      <c r="BH18" s="75">
        <f t="shared" si="12"/>
        <v>0</v>
      </c>
      <c r="BI18" s="11"/>
      <c r="BJ18" s="12"/>
      <c r="BK18" s="113"/>
      <c r="BL18" s="12">
        <f t="shared" si="0"/>
        <v>0</v>
      </c>
      <c r="BM18" s="15">
        <f t="shared" si="1"/>
        <v>0</v>
      </c>
      <c r="BN18" s="36">
        <f t="shared" si="13"/>
        <v>0</v>
      </c>
      <c r="BO18" s="36">
        <f t="shared" si="14"/>
        <v>0</v>
      </c>
      <c r="BP18" s="7">
        <f t="shared" si="2"/>
        <v>1000</v>
      </c>
      <c r="BQ18" s="6"/>
      <c r="BR18" s="6"/>
      <c r="BS18" s="3"/>
      <c r="BT18" s="3"/>
      <c r="BU18" s="3"/>
    </row>
    <row r="19" spans="1:73" ht="12.75">
      <c r="A19" s="28">
        <v>11</v>
      </c>
      <c r="B19" s="32"/>
      <c r="C19" s="22"/>
      <c r="D19" s="23"/>
      <c r="E19" s="21"/>
      <c r="F19" s="21"/>
      <c r="G19" s="21"/>
      <c r="H19" s="16">
        <v>1000</v>
      </c>
      <c r="I19" s="14"/>
      <c r="J19" s="78"/>
      <c r="K19" s="24"/>
      <c r="L19" s="11"/>
      <c r="M19" s="25"/>
      <c r="N19" s="78">
        <v>0</v>
      </c>
      <c r="O19" s="129"/>
      <c r="P19" s="130"/>
      <c r="Q19" s="131"/>
      <c r="R19" s="129"/>
      <c r="S19" s="130"/>
      <c r="T19" s="131"/>
      <c r="U19" s="128">
        <f t="shared" si="3"/>
        <v>0</v>
      </c>
      <c r="V19" s="75">
        <f t="shared" si="4"/>
        <v>0</v>
      </c>
      <c r="W19" s="78"/>
      <c r="X19" s="129"/>
      <c r="Y19" s="130"/>
      <c r="Z19" s="131"/>
      <c r="AA19" s="129"/>
      <c r="AB19" s="130"/>
      <c r="AC19" s="131"/>
      <c r="AD19" s="128">
        <f t="shared" si="5"/>
        <v>0</v>
      </c>
      <c r="AE19" s="75">
        <f t="shared" si="6"/>
        <v>0</v>
      </c>
      <c r="AF19" s="9"/>
      <c r="AG19" s="126"/>
      <c r="AH19" s="129"/>
      <c r="AI19" s="130"/>
      <c r="AJ19" s="131"/>
      <c r="AK19" s="129"/>
      <c r="AL19" s="130"/>
      <c r="AM19" s="131"/>
      <c r="AN19" s="128">
        <f t="shared" si="7"/>
        <v>0</v>
      </c>
      <c r="AO19" s="75">
        <f t="shared" si="8"/>
        <v>0</v>
      </c>
      <c r="AP19" s="11"/>
      <c r="AQ19" s="129"/>
      <c r="AR19" s="130"/>
      <c r="AS19" s="131"/>
      <c r="AT19" s="129"/>
      <c r="AU19" s="130"/>
      <c r="AV19" s="131"/>
      <c r="AW19" s="74">
        <f t="shared" si="9"/>
        <v>0</v>
      </c>
      <c r="AX19" s="75">
        <f t="shared" si="10"/>
        <v>0</v>
      </c>
      <c r="AY19" s="9"/>
      <c r="AZ19" s="8"/>
      <c r="BA19" s="129"/>
      <c r="BB19" s="130"/>
      <c r="BC19" s="131"/>
      <c r="BD19" s="129"/>
      <c r="BE19" s="130"/>
      <c r="BF19" s="131"/>
      <c r="BG19" s="74">
        <f t="shared" si="11"/>
        <v>0</v>
      </c>
      <c r="BH19" s="75">
        <f t="shared" si="12"/>
        <v>0</v>
      </c>
      <c r="BI19" s="11"/>
      <c r="BJ19" s="12"/>
      <c r="BK19" s="113"/>
      <c r="BL19" s="12">
        <f t="shared" si="0"/>
        <v>0</v>
      </c>
      <c r="BM19" s="15">
        <f t="shared" si="1"/>
        <v>0</v>
      </c>
      <c r="BN19" s="36">
        <f t="shared" si="13"/>
        <v>0</v>
      </c>
      <c r="BO19" s="36">
        <f t="shared" si="14"/>
        <v>0</v>
      </c>
      <c r="BP19" s="7">
        <f t="shared" si="2"/>
        <v>1000</v>
      </c>
      <c r="BQ19" s="6"/>
      <c r="BR19" s="6"/>
      <c r="BS19" s="3"/>
      <c r="BT19" s="3"/>
      <c r="BU19" s="3"/>
    </row>
    <row r="20" spans="1:73" ht="12.75">
      <c r="A20" s="28">
        <v>12</v>
      </c>
      <c r="B20" s="32"/>
      <c r="C20" s="22"/>
      <c r="D20" s="23"/>
      <c r="E20" s="21"/>
      <c r="F20" s="21"/>
      <c r="G20" s="21"/>
      <c r="H20" s="16">
        <v>1000</v>
      </c>
      <c r="I20" s="14"/>
      <c r="J20" s="78"/>
      <c r="K20" s="24"/>
      <c r="L20" s="11"/>
      <c r="M20" s="25"/>
      <c r="N20" s="78">
        <v>0</v>
      </c>
      <c r="O20" s="129"/>
      <c r="P20" s="130"/>
      <c r="Q20" s="131"/>
      <c r="R20" s="129"/>
      <c r="S20" s="130"/>
      <c r="T20" s="131"/>
      <c r="U20" s="128">
        <f t="shared" si="3"/>
        <v>0</v>
      </c>
      <c r="V20" s="75">
        <f t="shared" si="4"/>
        <v>0</v>
      </c>
      <c r="W20" s="78"/>
      <c r="X20" s="129"/>
      <c r="Y20" s="130"/>
      <c r="Z20" s="131"/>
      <c r="AA20" s="129"/>
      <c r="AB20" s="130"/>
      <c r="AC20" s="131"/>
      <c r="AD20" s="128">
        <f t="shared" si="5"/>
        <v>0</v>
      </c>
      <c r="AE20" s="75">
        <f t="shared" si="6"/>
        <v>0</v>
      </c>
      <c r="AF20" s="9"/>
      <c r="AG20" s="126"/>
      <c r="AH20" s="129"/>
      <c r="AI20" s="130"/>
      <c r="AJ20" s="131"/>
      <c r="AK20" s="129"/>
      <c r="AL20" s="130"/>
      <c r="AM20" s="131"/>
      <c r="AN20" s="128">
        <f t="shared" si="7"/>
        <v>0</v>
      </c>
      <c r="AO20" s="75">
        <f t="shared" si="8"/>
        <v>0</v>
      </c>
      <c r="AP20" s="11"/>
      <c r="AQ20" s="129"/>
      <c r="AR20" s="130"/>
      <c r="AS20" s="131"/>
      <c r="AT20" s="129"/>
      <c r="AU20" s="130"/>
      <c r="AV20" s="131"/>
      <c r="AW20" s="74">
        <f t="shared" si="9"/>
        <v>0</v>
      </c>
      <c r="AX20" s="75">
        <f t="shared" si="10"/>
        <v>0</v>
      </c>
      <c r="AY20" s="9"/>
      <c r="AZ20" s="8"/>
      <c r="BA20" s="129"/>
      <c r="BB20" s="130"/>
      <c r="BC20" s="131"/>
      <c r="BD20" s="129"/>
      <c r="BE20" s="130"/>
      <c r="BF20" s="131"/>
      <c r="BG20" s="74">
        <f t="shared" si="11"/>
        <v>0</v>
      </c>
      <c r="BH20" s="75">
        <f t="shared" si="12"/>
        <v>0</v>
      </c>
      <c r="BI20" s="11"/>
      <c r="BJ20" s="12"/>
      <c r="BK20" s="113"/>
      <c r="BL20" s="12">
        <f t="shared" si="0"/>
        <v>0</v>
      </c>
      <c r="BM20" s="15">
        <f t="shared" si="1"/>
        <v>0</v>
      </c>
      <c r="BN20" s="36">
        <f t="shared" si="13"/>
        <v>0</v>
      </c>
      <c r="BO20" s="36">
        <f t="shared" si="14"/>
        <v>0</v>
      </c>
      <c r="BP20" s="7">
        <f t="shared" si="2"/>
        <v>1000</v>
      </c>
      <c r="BQ20" s="6"/>
      <c r="BR20" s="6"/>
      <c r="BS20" s="3"/>
      <c r="BT20" s="3"/>
      <c r="BU20" s="3"/>
    </row>
    <row r="21" spans="1:68" ht="12.75">
      <c r="A21" s="28">
        <v>13</v>
      </c>
      <c r="B21" s="32"/>
      <c r="C21" s="22"/>
      <c r="D21" s="23"/>
      <c r="E21" s="21"/>
      <c r="F21" s="21"/>
      <c r="G21" s="21"/>
      <c r="H21" s="16">
        <v>1000</v>
      </c>
      <c r="I21" s="14"/>
      <c r="J21" s="78"/>
      <c r="K21" s="24"/>
      <c r="L21" s="11"/>
      <c r="M21" s="25"/>
      <c r="N21" s="78">
        <v>0</v>
      </c>
      <c r="O21" s="129"/>
      <c r="P21" s="130"/>
      <c r="Q21" s="131"/>
      <c r="R21" s="129"/>
      <c r="S21" s="130"/>
      <c r="T21" s="131"/>
      <c r="U21" s="128">
        <f t="shared" si="3"/>
        <v>0</v>
      </c>
      <c r="V21" s="75">
        <f t="shared" si="4"/>
        <v>0</v>
      </c>
      <c r="W21" s="78"/>
      <c r="X21" s="129"/>
      <c r="Y21" s="130"/>
      <c r="Z21" s="131"/>
      <c r="AA21" s="129"/>
      <c r="AB21" s="130"/>
      <c r="AC21" s="131"/>
      <c r="AD21" s="128">
        <f t="shared" si="5"/>
        <v>0</v>
      </c>
      <c r="AE21" s="75">
        <f t="shared" si="6"/>
        <v>0</v>
      </c>
      <c r="AF21" s="9"/>
      <c r="AG21" s="126"/>
      <c r="AH21" s="129"/>
      <c r="AI21" s="130"/>
      <c r="AJ21" s="131"/>
      <c r="AK21" s="129"/>
      <c r="AL21" s="130"/>
      <c r="AM21" s="131"/>
      <c r="AN21" s="128">
        <f t="shared" si="7"/>
        <v>0</v>
      </c>
      <c r="AO21" s="75">
        <f t="shared" si="8"/>
        <v>0</v>
      </c>
      <c r="AP21" s="11"/>
      <c r="AQ21" s="129"/>
      <c r="AR21" s="130"/>
      <c r="AS21" s="131"/>
      <c r="AT21" s="129"/>
      <c r="AU21" s="130"/>
      <c r="AV21" s="131"/>
      <c r="AW21" s="74">
        <f t="shared" si="9"/>
        <v>0</v>
      </c>
      <c r="AX21" s="75">
        <f t="shared" si="10"/>
        <v>0</v>
      </c>
      <c r="AY21" s="9"/>
      <c r="AZ21" s="8"/>
      <c r="BA21" s="129"/>
      <c r="BB21" s="130"/>
      <c r="BC21" s="131"/>
      <c r="BD21" s="129"/>
      <c r="BE21" s="130"/>
      <c r="BF21" s="131"/>
      <c r="BG21" s="74">
        <f t="shared" si="11"/>
        <v>0</v>
      </c>
      <c r="BH21" s="75">
        <f t="shared" si="12"/>
        <v>0</v>
      </c>
      <c r="BI21" s="11"/>
      <c r="BJ21" s="12"/>
      <c r="BK21" s="113"/>
      <c r="BL21" s="12">
        <f t="shared" si="0"/>
        <v>0</v>
      </c>
      <c r="BM21" s="15">
        <f t="shared" si="1"/>
        <v>0</v>
      </c>
      <c r="BN21" s="36">
        <f t="shared" si="13"/>
        <v>0</v>
      </c>
      <c r="BO21" s="36">
        <f t="shared" si="14"/>
        <v>0</v>
      </c>
      <c r="BP21" s="7">
        <f t="shared" si="2"/>
        <v>1000</v>
      </c>
    </row>
    <row r="22" spans="1:68" ht="12.75">
      <c r="A22" s="28">
        <v>14</v>
      </c>
      <c r="B22" s="32"/>
      <c r="C22" s="22"/>
      <c r="D22" s="23"/>
      <c r="E22" s="21"/>
      <c r="F22" s="21"/>
      <c r="G22" s="21"/>
      <c r="H22" s="16">
        <v>1000</v>
      </c>
      <c r="I22" s="14"/>
      <c r="J22" s="78"/>
      <c r="K22" s="24"/>
      <c r="L22" s="11"/>
      <c r="M22" s="25"/>
      <c r="N22" s="78">
        <v>0</v>
      </c>
      <c r="O22" s="129"/>
      <c r="P22" s="130"/>
      <c r="Q22" s="131"/>
      <c r="R22" s="129"/>
      <c r="S22" s="130"/>
      <c r="T22" s="131"/>
      <c r="U22" s="128">
        <f t="shared" si="3"/>
        <v>0</v>
      </c>
      <c r="V22" s="75">
        <f t="shared" si="4"/>
        <v>0</v>
      </c>
      <c r="W22" s="78"/>
      <c r="X22" s="129"/>
      <c r="Y22" s="130"/>
      <c r="Z22" s="131"/>
      <c r="AA22" s="129"/>
      <c r="AB22" s="130"/>
      <c r="AC22" s="131"/>
      <c r="AD22" s="128">
        <f t="shared" si="5"/>
        <v>0</v>
      </c>
      <c r="AE22" s="75">
        <f t="shared" si="6"/>
        <v>0</v>
      </c>
      <c r="AF22" s="9"/>
      <c r="AG22" s="126"/>
      <c r="AH22" s="129"/>
      <c r="AI22" s="130"/>
      <c r="AJ22" s="131"/>
      <c r="AK22" s="129"/>
      <c r="AL22" s="130"/>
      <c r="AM22" s="131"/>
      <c r="AN22" s="128">
        <f t="shared" si="7"/>
        <v>0</v>
      </c>
      <c r="AO22" s="75">
        <f t="shared" si="8"/>
        <v>0</v>
      </c>
      <c r="AP22" s="11"/>
      <c r="AQ22" s="129"/>
      <c r="AR22" s="130"/>
      <c r="AS22" s="131"/>
      <c r="AT22" s="129"/>
      <c r="AU22" s="130"/>
      <c r="AV22" s="131"/>
      <c r="AW22" s="74">
        <f t="shared" si="9"/>
        <v>0</v>
      </c>
      <c r="AX22" s="75">
        <f t="shared" si="10"/>
        <v>0</v>
      </c>
      <c r="AY22" s="9"/>
      <c r="AZ22" s="8"/>
      <c r="BA22" s="129"/>
      <c r="BB22" s="130"/>
      <c r="BC22" s="131"/>
      <c r="BD22" s="129"/>
      <c r="BE22" s="130"/>
      <c r="BF22" s="131"/>
      <c r="BG22" s="74">
        <f t="shared" si="11"/>
        <v>0</v>
      </c>
      <c r="BH22" s="75">
        <f t="shared" si="12"/>
        <v>0</v>
      </c>
      <c r="BI22" s="11"/>
      <c r="BJ22" s="12"/>
      <c r="BK22" s="113"/>
      <c r="BL22" s="12">
        <f t="shared" si="0"/>
        <v>0</v>
      </c>
      <c r="BM22" s="15">
        <f t="shared" si="1"/>
        <v>0</v>
      </c>
      <c r="BN22" s="36">
        <f t="shared" si="13"/>
        <v>0</v>
      </c>
      <c r="BO22" s="36">
        <f t="shared" si="14"/>
        <v>0</v>
      </c>
      <c r="BP22" s="7">
        <f t="shared" si="2"/>
        <v>1000</v>
      </c>
    </row>
    <row r="23" spans="1:68" ht="12.75">
      <c r="A23" s="28">
        <v>15</v>
      </c>
      <c r="B23" s="32"/>
      <c r="C23" s="22"/>
      <c r="D23" s="23"/>
      <c r="E23" s="21"/>
      <c r="F23" s="21"/>
      <c r="G23" s="21"/>
      <c r="H23" s="16">
        <v>1000</v>
      </c>
      <c r="I23" s="14"/>
      <c r="J23" s="78"/>
      <c r="K23" s="24"/>
      <c r="L23" s="11"/>
      <c r="M23" s="25"/>
      <c r="N23" s="78">
        <v>0</v>
      </c>
      <c r="O23" s="129"/>
      <c r="P23" s="130"/>
      <c r="Q23" s="131"/>
      <c r="R23" s="129"/>
      <c r="S23" s="130"/>
      <c r="T23" s="131"/>
      <c r="U23" s="128">
        <f t="shared" si="3"/>
        <v>0</v>
      </c>
      <c r="V23" s="75">
        <f t="shared" si="4"/>
        <v>0</v>
      </c>
      <c r="W23" s="78"/>
      <c r="X23" s="129"/>
      <c r="Y23" s="130"/>
      <c r="Z23" s="131"/>
      <c r="AA23" s="129"/>
      <c r="AB23" s="130"/>
      <c r="AC23" s="131"/>
      <c r="AD23" s="128">
        <f t="shared" si="5"/>
        <v>0</v>
      </c>
      <c r="AE23" s="75">
        <f t="shared" si="6"/>
        <v>0</v>
      </c>
      <c r="AF23" s="9"/>
      <c r="AG23" s="126"/>
      <c r="AH23" s="129"/>
      <c r="AI23" s="130"/>
      <c r="AJ23" s="131"/>
      <c r="AK23" s="129"/>
      <c r="AL23" s="130"/>
      <c r="AM23" s="131"/>
      <c r="AN23" s="128">
        <f t="shared" si="7"/>
        <v>0</v>
      </c>
      <c r="AO23" s="75">
        <f t="shared" si="8"/>
        <v>0</v>
      </c>
      <c r="AP23" s="11"/>
      <c r="AQ23" s="129"/>
      <c r="AR23" s="130"/>
      <c r="AS23" s="131"/>
      <c r="AT23" s="129"/>
      <c r="AU23" s="130"/>
      <c r="AV23" s="131"/>
      <c r="AW23" s="74">
        <f t="shared" si="9"/>
        <v>0</v>
      </c>
      <c r="AX23" s="75">
        <f t="shared" si="10"/>
        <v>0</v>
      </c>
      <c r="AY23" s="9"/>
      <c r="AZ23" s="8"/>
      <c r="BA23" s="129"/>
      <c r="BB23" s="130"/>
      <c r="BC23" s="131"/>
      <c r="BD23" s="129"/>
      <c r="BE23" s="130"/>
      <c r="BF23" s="131"/>
      <c r="BG23" s="74">
        <f t="shared" si="11"/>
        <v>0</v>
      </c>
      <c r="BH23" s="75">
        <f t="shared" si="12"/>
        <v>0</v>
      </c>
      <c r="BI23" s="11"/>
      <c r="BJ23" s="12"/>
      <c r="BK23" s="113"/>
      <c r="BL23" s="12">
        <f t="shared" si="0"/>
        <v>0</v>
      </c>
      <c r="BM23" s="15">
        <f t="shared" si="1"/>
        <v>0</v>
      </c>
      <c r="BN23" s="36">
        <f t="shared" si="13"/>
        <v>0</v>
      </c>
      <c r="BO23" s="36">
        <f t="shared" si="14"/>
        <v>0</v>
      </c>
      <c r="BP23" s="7">
        <f t="shared" si="2"/>
        <v>1000</v>
      </c>
    </row>
    <row r="24" spans="1:68" ht="12.75">
      <c r="A24" s="28">
        <v>16</v>
      </c>
      <c r="B24" s="32"/>
      <c r="C24" s="22"/>
      <c r="D24" s="23"/>
      <c r="E24" s="21"/>
      <c r="F24" s="21"/>
      <c r="G24" s="21"/>
      <c r="H24" s="16">
        <v>1000</v>
      </c>
      <c r="I24" s="14"/>
      <c r="J24" s="78"/>
      <c r="K24" s="24"/>
      <c r="L24" s="11"/>
      <c r="M24" s="25"/>
      <c r="N24" s="78">
        <v>0</v>
      </c>
      <c r="O24" s="129"/>
      <c r="P24" s="130"/>
      <c r="Q24" s="131"/>
      <c r="R24" s="129"/>
      <c r="S24" s="130"/>
      <c r="T24" s="131"/>
      <c r="U24" s="128">
        <f t="shared" si="3"/>
        <v>0</v>
      </c>
      <c r="V24" s="75">
        <f t="shared" si="4"/>
        <v>0</v>
      </c>
      <c r="W24" s="78"/>
      <c r="X24" s="129"/>
      <c r="Y24" s="130"/>
      <c r="Z24" s="131"/>
      <c r="AA24" s="129"/>
      <c r="AB24" s="130"/>
      <c r="AC24" s="131"/>
      <c r="AD24" s="128">
        <f t="shared" si="5"/>
        <v>0</v>
      </c>
      <c r="AE24" s="75">
        <f t="shared" si="6"/>
        <v>0</v>
      </c>
      <c r="AF24" s="9"/>
      <c r="AG24" s="126"/>
      <c r="AH24" s="129"/>
      <c r="AI24" s="130"/>
      <c r="AJ24" s="131"/>
      <c r="AK24" s="129"/>
      <c r="AL24" s="130"/>
      <c r="AM24" s="131"/>
      <c r="AN24" s="128">
        <f t="shared" si="7"/>
        <v>0</v>
      </c>
      <c r="AO24" s="75">
        <f t="shared" si="8"/>
        <v>0</v>
      </c>
      <c r="AP24" s="11"/>
      <c r="AQ24" s="129"/>
      <c r="AR24" s="130"/>
      <c r="AS24" s="131"/>
      <c r="AT24" s="129"/>
      <c r="AU24" s="130"/>
      <c r="AV24" s="131"/>
      <c r="AW24" s="74">
        <f t="shared" si="9"/>
        <v>0</v>
      </c>
      <c r="AX24" s="75">
        <f t="shared" si="10"/>
        <v>0</v>
      </c>
      <c r="AY24" s="9"/>
      <c r="AZ24" s="8"/>
      <c r="BA24" s="129"/>
      <c r="BB24" s="130"/>
      <c r="BC24" s="131"/>
      <c r="BD24" s="129"/>
      <c r="BE24" s="130"/>
      <c r="BF24" s="131"/>
      <c r="BG24" s="74">
        <f t="shared" si="11"/>
        <v>0</v>
      </c>
      <c r="BH24" s="75">
        <f t="shared" si="12"/>
        <v>0</v>
      </c>
      <c r="BI24" s="11"/>
      <c r="BJ24" s="12"/>
      <c r="BK24" s="113"/>
      <c r="BL24" s="12">
        <f t="shared" si="0"/>
        <v>0</v>
      </c>
      <c r="BM24" s="15">
        <f t="shared" si="1"/>
        <v>0</v>
      </c>
      <c r="BN24" s="36">
        <f t="shared" si="13"/>
        <v>0</v>
      </c>
      <c r="BO24" s="36">
        <f t="shared" si="14"/>
        <v>0</v>
      </c>
      <c r="BP24" s="7">
        <f t="shared" si="2"/>
        <v>1000</v>
      </c>
    </row>
    <row r="25" spans="1:68" ht="12.75">
      <c r="A25" s="28">
        <v>17</v>
      </c>
      <c r="B25" s="32"/>
      <c r="C25" s="22"/>
      <c r="D25" s="23"/>
      <c r="E25" s="21"/>
      <c r="F25" s="21"/>
      <c r="G25" s="21"/>
      <c r="H25" s="16">
        <v>1000</v>
      </c>
      <c r="I25" s="14"/>
      <c r="J25" s="78"/>
      <c r="K25" s="24"/>
      <c r="L25" s="11"/>
      <c r="M25" s="25"/>
      <c r="N25" s="78">
        <v>0</v>
      </c>
      <c r="O25" s="129"/>
      <c r="P25" s="130"/>
      <c r="Q25" s="131"/>
      <c r="R25" s="129"/>
      <c r="S25" s="130"/>
      <c r="T25" s="131"/>
      <c r="U25" s="128">
        <f t="shared" si="3"/>
        <v>0</v>
      </c>
      <c r="V25" s="75">
        <f t="shared" si="4"/>
        <v>0</v>
      </c>
      <c r="W25" s="78"/>
      <c r="X25" s="129"/>
      <c r="Y25" s="130"/>
      <c r="Z25" s="131"/>
      <c r="AA25" s="129"/>
      <c r="AB25" s="130"/>
      <c r="AC25" s="131"/>
      <c r="AD25" s="128">
        <f t="shared" si="5"/>
        <v>0</v>
      </c>
      <c r="AE25" s="75">
        <f t="shared" si="6"/>
        <v>0</v>
      </c>
      <c r="AF25" s="9"/>
      <c r="AG25" s="126"/>
      <c r="AH25" s="129"/>
      <c r="AI25" s="130"/>
      <c r="AJ25" s="131"/>
      <c r="AK25" s="129"/>
      <c r="AL25" s="130"/>
      <c r="AM25" s="131"/>
      <c r="AN25" s="128">
        <f t="shared" si="7"/>
        <v>0</v>
      </c>
      <c r="AO25" s="75">
        <f t="shared" si="8"/>
        <v>0</v>
      </c>
      <c r="AP25" s="11"/>
      <c r="AQ25" s="129"/>
      <c r="AR25" s="130"/>
      <c r="AS25" s="131"/>
      <c r="AT25" s="129"/>
      <c r="AU25" s="130"/>
      <c r="AV25" s="131"/>
      <c r="AW25" s="74">
        <f t="shared" si="9"/>
        <v>0</v>
      </c>
      <c r="AX25" s="75">
        <f t="shared" si="10"/>
        <v>0</v>
      </c>
      <c r="AY25" s="9"/>
      <c r="AZ25" s="8"/>
      <c r="BA25" s="129"/>
      <c r="BB25" s="130"/>
      <c r="BC25" s="131"/>
      <c r="BD25" s="129"/>
      <c r="BE25" s="130"/>
      <c r="BF25" s="131"/>
      <c r="BG25" s="74">
        <f t="shared" si="11"/>
        <v>0</v>
      </c>
      <c r="BH25" s="75">
        <f t="shared" si="12"/>
        <v>0</v>
      </c>
      <c r="BI25" s="11"/>
      <c r="BJ25" s="12"/>
      <c r="BK25" s="113"/>
      <c r="BL25" s="12">
        <f t="shared" si="0"/>
        <v>0</v>
      </c>
      <c r="BM25" s="15">
        <f t="shared" si="1"/>
        <v>0</v>
      </c>
      <c r="BN25" s="36">
        <f t="shared" si="13"/>
        <v>0</v>
      </c>
      <c r="BO25" s="36">
        <f t="shared" si="14"/>
        <v>0</v>
      </c>
      <c r="BP25" s="7">
        <f t="shared" si="2"/>
        <v>1000</v>
      </c>
    </row>
    <row r="26" spans="1:68" ht="12.75">
      <c r="A26" s="28">
        <v>18</v>
      </c>
      <c r="B26" s="32"/>
      <c r="C26" s="22"/>
      <c r="D26" s="23"/>
      <c r="E26" s="21"/>
      <c r="F26" s="21"/>
      <c r="G26" s="21"/>
      <c r="H26" s="16">
        <v>1000</v>
      </c>
      <c r="I26" s="14"/>
      <c r="J26" s="78"/>
      <c r="K26" s="24"/>
      <c r="L26" s="11"/>
      <c r="M26" s="25"/>
      <c r="N26" s="78">
        <v>0</v>
      </c>
      <c r="O26" s="129"/>
      <c r="P26" s="130"/>
      <c r="Q26" s="131"/>
      <c r="R26" s="129"/>
      <c r="S26" s="130"/>
      <c r="T26" s="131"/>
      <c r="U26" s="128">
        <f t="shared" si="3"/>
        <v>0</v>
      </c>
      <c r="V26" s="75">
        <f t="shared" si="4"/>
        <v>0</v>
      </c>
      <c r="W26" s="78"/>
      <c r="X26" s="129"/>
      <c r="Y26" s="130"/>
      <c r="Z26" s="131"/>
      <c r="AA26" s="129"/>
      <c r="AB26" s="130"/>
      <c r="AC26" s="131"/>
      <c r="AD26" s="128">
        <f t="shared" si="5"/>
        <v>0</v>
      </c>
      <c r="AE26" s="75">
        <f t="shared" si="6"/>
        <v>0</v>
      </c>
      <c r="AF26" s="9"/>
      <c r="AG26" s="126"/>
      <c r="AH26" s="129"/>
      <c r="AI26" s="130"/>
      <c r="AJ26" s="131"/>
      <c r="AK26" s="129"/>
      <c r="AL26" s="130"/>
      <c r="AM26" s="131"/>
      <c r="AN26" s="128">
        <f t="shared" si="7"/>
        <v>0</v>
      </c>
      <c r="AO26" s="75">
        <f t="shared" si="8"/>
        <v>0</v>
      </c>
      <c r="AP26" s="11"/>
      <c r="AQ26" s="129"/>
      <c r="AR26" s="130"/>
      <c r="AS26" s="131"/>
      <c r="AT26" s="129"/>
      <c r="AU26" s="130"/>
      <c r="AV26" s="131"/>
      <c r="AW26" s="74">
        <f t="shared" si="9"/>
        <v>0</v>
      </c>
      <c r="AX26" s="75">
        <f t="shared" si="10"/>
        <v>0</v>
      </c>
      <c r="AY26" s="9"/>
      <c r="AZ26" s="8"/>
      <c r="BA26" s="129"/>
      <c r="BB26" s="130"/>
      <c r="BC26" s="131"/>
      <c r="BD26" s="129"/>
      <c r="BE26" s="130"/>
      <c r="BF26" s="131"/>
      <c r="BG26" s="74">
        <f t="shared" si="11"/>
        <v>0</v>
      </c>
      <c r="BH26" s="75">
        <f t="shared" si="12"/>
        <v>0</v>
      </c>
      <c r="BI26" s="11"/>
      <c r="BJ26" s="12"/>
      <c r="BK26" s="113"/>
      <c r="BL26" s="12">
        <f t="shared" si="0"/>
        <v>0</v>
      </c>
      <c r="BM26" s="15">
        <f t="shared" si="1"/>
        <v>0</v>
      </c>
      <c r="BN26" s="36">
        <f t="shared" si="13"/>
        <v>0</v>
      </c>
      <c r="BO26" s="36">
        <f t="shared" si="14"/>
        <v>0</v>
      </c>
      <c r="BP26" s="7">
        <f t="shared" si="2"/>
        <v>1000</v>
      </c>
    </row>
    <row r="27" spans="1:68" ht="12.75">
      <c r="A27" s="28">
        <v>19</v>
      </c>
      <c r="B27" s="32"/>
      <c r="C27" s="22"/>
      <c r="D27" s="23"/>
      <c r="E27" s="21"/>
      <c r="F27" s="21"/>
      <c r="G27" s="21"/>
      <c r="H27" s="16">
        <v>1000</v>
      </c>
      <c r="I27" s="14"/>
      <c r="J27" s="78"/>
      <c r="K27" s="24"/>
      <c r="L27" s="11"/>
      <c r="M27" s="25"/>
      <c r="N27" s="78">
        <v>0</v>
      </c>
      <c r="O27" s="129"/>
      <c r="P27" s="130"/>
      <c r="Q27" s="131"/>
      <c r="R27" s="129"/>
      <c r="S27" s="130"/>
      <c r="T27" s="131"/>
      <c r="U27" s="128">
        <f t="shared" si="3"/>
        <v>0</v>
      </c>
      <c r="V27" s="75">
        <f t="shared" si="4"/>
        <v>0</v>
      </c>
      <c r="W27" s="78"/>
      <c r="X27" s="129"/>
      <c r="Y27" s="130"/>
      <c r="Z27" s="131"/>
      <c r="AA27" s="129"/>
      <c r="AB27" s="130"/>
      <c r="AC27" s="131"/>
      <c r="AD27" s="128">
        <f t="shared" si="5"/>
        <v>0</v>
      </c>
      <c r="AE27" s="75">
        <f t="shared" si="6"/>
        <v>0</v>
      </c>
      <c r="AF27" s="9"/>
      <c r="AG27" s="126"/>
      <c r="AH27" s="129"/>
      <c r="AI27" s="130"/>
      <c r="AJ27" s="131"/>
      <c r="AK27" s="129"/>
      <c r="AL27" s="130"/>
      <c r="AM27" s="131"/>
      <c r="AN27" s="128">
        <f t="shared" si="7"/>
        <v>0</v>
      </c>
      <c r="AO27" s="75">
        <f t="shared" si="8"/>
        <v>0</v>
      </c>
      <c r="AP27" s="11"/>
      <c r="AQ27" s="129"/>
      <c r="AR27" s="130"/>
      <c r="AS27" s="131"/>
      <c r="AT27" s="129"/>
      <c r="AU27" s="130"/>
      <c r="AV27" s="131"/>
      <c r="AW27" s="74">
        <f t="shared" si="9"/>
        <v>0</v>
      </c>
      <c r="AX27" s="75">
        <f t="shared" si="10"/>
        <v>0</v>
      </c>
      <c r="AY27" s="9"/>
      <c r="AZ27" s="8"/>
      <c r="BA27" s="129"/>
      <c r="BB27" s="130"/>
      <c r="BC27" s="131"/>
      <c r="BD27" s="129"/>
      <c r="BE27" s="130"/>
      <c r="BF27" s="131"/>
      <c r="BG27" s="74">
        <f t="shared" si="11"/>
        <v>0</v>
      </c>
      <c r="BH27" s="75">
        <f t="shared" si="12"/>
        <v>0</v>
      </c>
      <c r="BI27" s="11"/>
      <c r="BJ27" s="12"/>
      <c r="BK27" s="113"/>
      <c r="BL27" s="12">
        <f t="shared" si="0"/>
        <v>0</v>
      </c>
      <c r="BM27" s="15">
        <f t="shared" si="1"/>
        <v>0</v>
      </c>
      <c r="BN27" s="36">
        <f t="shared" si="13"/>
        <v>0</v>
      </c>
      <c r="BO27" s="36">
        <f t="shared" si="14"/>
        <v>0</v>
      </c>
      <c r="BP27" s="7">
        <f t="shared" si="2"/>
        <v>1000</v>
      </c>
    </row>
    <row r="28" spans="1:68" ht="12.75">
      <c r="A28" s="28">
        <v>20</v>
      </c>
      <c r="B28" s="32"/>
      <c r="C28" s="22"/>
      <c r="D28" s="23"/>
      <c r="E28" s="21"/>
      <c r="F28" s="21"/>
      <c r="G28" s="21"/>
      <c r="H28" s="16">
        <v>1000</v>
      </c>
      <c r="I28" s="14"/>
      <c r="J28" s="78"/>
      <c r="K28" s="24"/>
      <c r="L28" s="11"/>
      <c r="M28" s="25"/>
      <c r="N28" s="78">
        <v>0</v>
      </c>
      <c r="O28" s="129"/>
      <c r="P28" s="130"/>
      <c r="Q28" s="131"/>
      <c r="R28" s="129"/>
      <c r="S28" s="130"/>
      <c r="T28" s="131"/>
      <c r="U28" s="128">
        <f t="shared" si="3"/>
        <v>0</v>
      </c>
      <c r="V28" s="75">
        <f t="shared" si="4"/>
        <v>0</v>
      </c>
      <c r="W28" s="78"/>
      <c r="X28" s="129"/>
      <c r="Y28" s="130"/>
      <c r="Z28" s="131"/>
      <c r="AA28" s="129"/>
      <c r="AB28" s="130"/>
      <c r="AC28" s="131"/>
      <c r="AD28" s="128">
        <f t="shared" si="5"/>
        <v>0</v>
      </c>
      <c r="AE28" s="75">
        <f t="shared" si="6"/>
        <v>0</v>
      </c>
      <c r="AF28" s="9"/>
      <c r="AG28" s="126"/>
      <c r="AH28" s="129"/>
      <c r="AI28" s="130"/>
      <c r="AJ28" s="131"/>
      <c r="AK28" s="129"/>
      <c r="AL28" s="130"/>
      <c r="AM28" s="131"/>
      <c r="AN28" s="128">
        <f t="shared" si="7"/>
        <v>0</v>
      </c>
      <c r="AO28" s="75">
        <f t="shared" si="8"/>
        <v>0</v>
      </c>
      <c r="AP28" s="11"/>
      <c r="AQ28" s="129"/>
      <c r="AR28" s="130"/>
      <c r="AS28" s="131"/>
      <c r="AT28" s="129"/>
      <c r="AU28" s="130"/>
      <c r="AV28" s="131"/>
      <c r="AW28" s="74">
        <f t="shared" si="9"/>
        <v>0</v>
      </c>
      <c r="AX28" s="75">
        <f t="shared" si="10"/>
        <v>0</v>
      </c>
      <c r="AY28" s="9"/>
      <c r="AZ28" s="8"/>
      <c r="BA28" s="129"/>
      <c r="BB28" s="130"/>
      <c r="BC28" s="131"/>
      <c r="BD28" s="129"/>
      <c r="BE28" s="130"/>
      <c r="BF28" s="131"/>
      <c r="BG28" s="74">
        <f t="shared" si="11"/>
        <v>0</v>
      </c>
      <c r="BH28" s="75">
        <f t="shared" si="12"/>
        <v>0</v>
      </c>
      <c r="BI28" s="11"/>
      <c r="BJ28" s="12"/>
      <c r="BK28" s="113"/>
      <c r="BL28" s="12">
        <f t="shared" si="0"/>
        <v>0</v>
      </c>
      <c r="BM28" s="15">
        <f t="shared" si="1"/>
        <v>0</v>
      </c>
      <c r="BN28" s="36">
        <f t="shared" si="13"/>
        <v>0</v>
      </c>
      <c r="BO28" s="36">
        <f t="shared" si="14"/>
        <v>0</v>
      </c>
      <c r="BP28" s="7">
        <f t="shared" si="2"/>
        <v>1000</v>
      </c>
    </row>
    <row r="29" spans="1:68" ht="12.75">
      <c r="A29" s="28">
        <v>21</v>
      </c>
      <c r="B29" s="32"/>
      <c r="C29" s="22"/>
      <c r="D29" s="23"/>
      <c r="E29" s="21"/>
      <c r="F29" s="21"/>
      <c r="G29" s="21"/>
      <c r="H29" s="16">
        <v>1000</v>
      </c>
      <c r="I29" s="14"/>
      <c r="J29" s="78"/>
      <c r="K29" s="24"/>
      <c r="L29" s="11"/>
      <c r="M29" s="25"/>
      <c r="N29" s="78">
        <v>0</v>
      </c>
      <c r="O29" s="129"/>
      <c r="P29" s="130"/>
      <c r="Q29" s="131"/>
      <c r="R29" s="129"/>
      <c r="S29" s="130"/>
      <c r="T29" s="131"/>
      <c r="U29" s="128">
        <f t="shared" si="3"/>
        <v>0</v>
      </c>
      <c r="V29" s="75">
        <f t="shared" si="4"/>
        <v>0</v>
      </c>
      <c r="W29" s="78"/>
      <c r="X29" s="129"/>
      <c r="Y29" s="130"/>
      <c r="Z29" s="131"/>
      <c r="AA29" s="129"/>
      <c r="AB29" s="130"/>
      <c r="AC29" s="131"/>
      <c r="AD29" s="128">
        <f t="shared" si="5"/>
        <v>0</v>
      </c>
      <c r="AE29" s="75">
        <f t="shared" si="6"/>
        <v>0</v>
      </c>
      <c r="AF29" s="9"/>
      <c r="AG29" s="126"/>
      <c r="AH29" s="129"/>
      <c r="AI29" s="130"/>
      <c r="AJ29" s="131"/>
      <c r="AK29" s="129"/>
      <c r="AL29" s="130"/>
      <c r="AM29" s="131"/>
      <c r="AN29" s="128">
        <f t="shared" si="7"/>
        <v>0</v>
      </c>
      <c r="AO29" s="75">
        <f t="shared" si="8"/>
        <v>0</v>
      </c>
      <c r="AP29" s="11"/>
      <c r="AQ29" s="129"/>
      <c r="AR29" s="130"/>
      <c r="AS29" s="131"/>
      <c r="AT29" s="129"/>
      <c r="AU29" s="130"/>
      <c r="AV29" s="131"/>
      <c r="AW29" s="74">
        <f t="shared" si="9"/>
        <v>0</v>
      </c>
      <c r="AX29" s="75">
        <f t="shared" si="10"/>
        <v>0</v>
      </c>
      <c r="AY29" s="9"/>
      <c r="AZ29" s="8"/>
      <c r="BA29" s="129"/>
      <c r="BB29" s="130"/>
      <c r="BC29" s="131"/>
      <c r="BD29" s="129"/>
      <c r="BE29" s="130"/>
      <c r="BF29" s="131"/>
      <c r="BG29" s="74">
        <f t="shared" si="11"/>
        <v>0</v>
      </c>
      <c r="BH29" s="75">
        <f t="shared" si="12"/>
        <v>0</v>
      </c>
      <c r="BI29" s="11"/>
      <c r="BJ29" s="12"/>
      <c r="BK29" s="113"/>
      <c r="BL29" s="12">
        <f t="shared" si="0"/>
        <v>0</v>
      </c>
      <c r="BM29" s="15">
        <f t="shared" si="1"/>
        <v>0</v>
      </c>
      <c r="BN29" s="36">
        <f t="shared" si="13"/>
        <v>0</v>
      </c>
      <c r="BO29" s="36">
        <f t="shared" si="14"/>
        <v>0</v>
      </c>
      <c r="BP29" s="7">
        <f t="shared" si="2"/>
        <v>1000</v>
      </c>
    </row>
    <row r="30" spans="1:68" ht="12.75">
      <c r="A30" s="28">
        <v>22</v>
      </c>
      <c r="B30" s="32"/>
      <c r="C30" s="22"/>
      <c r="D30" s="23"/>
      <c r="E30" s="21"/>
      <c r="F30" s="21"/>
      <c r="G30" s="21"/>
      <c r="H30" s="16">
        <v>1000</v>
      </c>
      <c r="I30" s="14"/>
      <c r="J30" s="78"/>
      <c r="K30" s="24"/>
      <c r="L30" s="11"/>
      <c r="M30" s="25"/>
      <c r="N30" s="78">
        <v>0</v>
      </c>
      <c r="O30" s="129"/>
      <c r="P30" s="130"/>
      <c r="Q30" s="131"/>
      <c r="R30" s="129"/>
      <c r="S30" s="130"/>
      <c r="T30" s="131"/>
      <c r="U30" s="128">
        <f t="shared" si="3"/>
        <v>0</v>
      </c>
      <c r="V30" s="75">
        <f t="shared" si="4"/>
        <v>0</v>
      </c>
      <c r="W30" s="78"/>
      <c r="X30" s="129"/>
      <c r="Y30" s="130"/>
      <c r="Z30" s="131"/>
      <c r="AA30" s="129"/>
      <c r="AB30" s="130"/>
      <c r="AC30" s="131"/>
      <c r="AD30" s="128">
        <f t="shared" si="5"/>
        <v>0</v>
      </c>
      <c r="AE30" s="75">
        <f t="shared" si="6"/>
        <v>0</v>
      </c>
      <c r="AF30" s="9"/>
      <c r="AG30" s="126"/>
      <c r="AH30" s="129"/>
      <c r="AI30" s="130"/>
      <c r="AJ30" s="131"/>
      <c r="AK30" s="129"/>
      <c r="AL30" s="130"/>
      <c r="AM30" s="131"/>
      <c r="AN30" s="128">
        <f t="shared" si="7"/>
        <v>0</v>
      </c>
      <c r="AO30" s="75">
        <f t="shared" si="8"/>
        <v>0</v>
      </c>
      <c r="AP30" s="11"/>
      <c r="AQ30" s="129"/>
      <c r="AR30" s="130"/>
      <c r="AS30" s="131"/>
      <c r="AT30" s="129"/>
      <c r="AU30" s="130"/>
      <c r="AV30" s="131"/>
      <c r="AW30" s="74">
        <f t="shared" si="9"/>
        <v>0</v>
      </c>
      <c r="AX30" s="75">
        <f t="shared" si="10"/>
        <v>0</v>
      </c>
      <c r="AY30" s="9"/>
      <c r="AZ30" s="8"/>
      <c r="BA30" s="129"/>
      <c r="BB30" s="130"/>
      <c r="BC30" s="131"/>
      <c r="BD30" s="129"/>
      <c r="BE30" s="130"/>
      <c r="BF30" s="131"/>
      <c r="BG30" s="74">
        <f t="shared" si="11"/>
        <v>0</v>
      </c>
      <c r="BH30" s="75">
        <f t="shared" si="12"/>
        <v>0</v>
      </c>
      <c r="BI30" s="11"/>
      <c r="BJ30" s="12"/>
      <c r="BK30" s="113"/>
      <c r="BL30" s="12">
        <f t="shared" si="0"/>
        <v>0</v>
      </c>
      <c r="BM30" s="15">
        <f t="shared" si="1"/>
        <v>0</v>
      </c>
      <c r="BN30" s="36">
        <f t="shared" si="13"/>
        <v>0</v>
      </c>
      <c r="BO30" s="36">
        <f t="shared" si="14"/>
        <v>0</v>
      </c>
      <c r="BP30" s="7">
        <f t="shared" si="2"/>
        <v>1000</v>
      </c>
    </row>
    <row r="31" spans="1:68" ht="12.75">
      <c r="A31" s="28">
        <v>23</v>
      </c>
      <c r="B31" s="32"/>
      <c r="C31" s="22"/>
      <c r="D31" s="23"/>
      <c r="E31" s="21"/>
      <c r="F31" s="21"/>
      <c r="G31" s="21"/>
      <c r="H31" s="16">
        <v>1000</v>
      </c>
      <c r="I31" s="14"/>
      <c r="J31" s="78"/>
      <c r="K31" s="24"/>
      <c r="L31" s="11"/>
      <c r="M31" s="25"/>
      <c r="N31" s="78">
        <v>0</v>
      </c>
      <c r="O31" s="129"/>
      <c r="P31" s="130"/>
      <c r="Q31" s="131"/>
      <c r="R31" s="129"/>
      <c r="S31" s="130"/>
      <c r="T31" s="131"/>
      <c r="U31" s="128">
        <f t="shared" si="3"/>
        <v>0</v>
      </c>
      <c r="V31" s="75">
        <f t="shared" si="4"/>
        <v>0</v>
      </c>
      <c r="W31" s="78"/>
      <c r="X31" s="129"/>
      <c r="Y31" s="130"/>
      <c r="Z31" s="131"/>
      <c r="AA31" s="129"/>
      <c r="AB31" s="130"/>
      <c r="AC31" s="131"/>
      <c r="AD31" s="128">
        <f t="shared" si="5"/>
        <v>0</v>
      </c>
      <c r="AE31" s="75">
        <f t="shared" si="6"/>
        <v>0</v>
      </c>
      <c r="AF31" s="9"/>
      <c r="AG31" s="126"/>
      <c r="AH31" s="129"/>
      <c r="AI31" s="130"/>
      <c r="AJ31" s="131"/>
      <c r="AK31" s="129"/>
      <c r="AL31" s="130"/>
      <c r="AM31" s="131"/>
      <c r="AN31" s="128">
        <f t="shared" si="7"/>
        <v>0</v>
      </c>
      <c r="AO31" s="75">
        <f t="shared" si="8"/>
        <v>0</v>
      </c>
      <c r="AP31" s="11"/>
      <c r="AQ31" s="129"/>
      <c r="AR31" s="130"/>
      <c r="AS31" s="131"/>
      <c r="AT31" s="129"/>
      <c r="AU31" s="130"/>
      <c r="AV31" s="131"/>
      <c r="AW31" s="74">
        <f t="shared" si="9"/>
        <v>0</v>
      </c>
      <c r="AX31" s="75">
        <f t="shared" si="10"/>
        <v>0</v>
      </c>
      <c r="AY31" s="9"/>
      <c r="AZ31" s="8"/>
      <c r="BA31" s="129"/>
      <c r="BB31" s="130"/>
      <c r="BC31" s="131"/>
      <c r="BD31" s="129"/>
      <c r="BE31" s="130"/>
      <c r="BF31" s="131"/>
      <c r="BG31" s="74">
        <f t="shared" si="11"/>
        <v>0</v>
      </c>
      <c r="BH31" s="75">
        <f t="shared" si="12"/>
        <v>0</v>
      </c>
      <c r="BI31" s="11"/>
      <c r="BJ31" s="12"/>
      <c r="BK31" s="113"/>
      <c r="BL31" s="12">
        <f t="shared" si="0"/>
        <v>0</v>
      </c>
      <c r="BM31" s="15">
        <f t="shared" si="1"/>
        <v>0</v>
      </c>
      <c r="BN31" s="36">
        <f t="shared" si="13"/>
        <v>0</v>
      </c>
      <c r="BO31" s="36">
        <f t="shared" si="14"/>
        <v>0</v>
      </c>
      <c r="BP31" s="7">
        <f t="shared" si="2"/>
        <v>1000</v>
      </c>
    </row>
    <row r="32" spans="1:68" ht="12.75">
      <c r="A32" s="28">
        <v>24</v>
      </c>
      <c r="B32" s="32"/>
      <c r="C32" s="22"/>
      <c r="D32" s="23"/>
      <c r="E32" s="21"/>
      <c r="F32" s="21"/>
      <c r="G32" s="21"/>
      <c r="H32" s="16">
        <v>1000</v>
      </c>
      <c r="I32" s="14"/>
      <c r="J32" s="78"/>
      <c r="K32" s="24"/>
      <c r="L32" s="11"/>
      <c r="M32" s="25"/>
      <c r="N32" s="78">
        <v>0</v>
      </c>
      <c r="O32" s="129"/>
      <c r="P32" s="130"/>
      <c r="Q32" s="131"/>
      <c r="R32" s="129"/>
      <c r="S32" s="130"/>
      <c r="T32" s="131"/>
      <c r="U32" s="128">
        <f t="shared" si="3"/>
        <v>0</v>
      </c>
      <c r="V32" s="75">
        <f t="shared" si="4"/>
        <v>0</v>
      </c>
      <c r="W32" s="78"/>
      <c r="X32" s="129"/>
      <c r="Y32" s="130"/>
      <c r="Z32" s="131"/>
      <c r="AA32" s="129"/>
      <c r="AB32" s="130"/>
      <c r="AC32" s="131"/>
      <c r="AD32" s="128">
        <f t="shared" si="5"/>
        <v>0</v>
      </c>
      <c r="AE32" s="75">
        <f t="shared" si="6"/>
        <v>0</v>
      </c>
      <c r="AF32" s="9"/>
      <c r="AG32" s="126"/>
      <c r="AH32" s="129"/>
      <c r="AI32" s="130"/>
      <c r="AJ32" s="131"/>
      <c r="AK32" s="129"/>
      <c r="AL32" s="130"/>
      <c r="AM32" s="131"/>
      <c r="AN32" s="128">
        <f t="shared" si="7"/>
        <v>0</v>
      </c>
      <c r="AO32" s="75">
        <f t="shared" si="8"/>
        <v>0</v>
      </c>
      <c r="AP32" s="11"/>
      <c r="AQ32" s="129"/>
      <c r="AR32" s="130"/>
      <c r="AS32" s="131"/>
      <c r="AT32" s="129"/>
      <c r="AU32" s="130"/>
      <c r="AV32" s="131"/>
      <c r="AW32" s="74">
        <f t="shared" si="9"/>
        <v>0</v>
      </c>
      <c r="AX32" s="75">
        <f t="shared" si="10"/>
        <v>0</v>
      </c>
      <c r="AY32" s="9"/>
      <c r="AZ32" s="8"/>
      <c r="BA32" s="129"/>
      <c r="BB32" s="130"/>
      <c r="BC32" s="131"/>
      <c r="BD32" s="129"/>
      <c r="BE32" s="130"/>
      <c r="BF32" s="131"/>
      <c r="BG32" s="74">
        <f t="shared" si="11"/>
        <v>0</v>
      </c>
      <c r="BH32" s="75">
        <f t="shared" si="12"/>
        <v>0</v>
      </c>
      <c r="BI32" s="11"/>
      <c r="BJ32" s="12"/>
      <c r="BK32" s="113"/>
      <c r="BL32" s="12">
        <f t="shared" si="0"/>
        <v>0</v>
      </c>
      <c r="BM32" s="15">
        <f t="shared" si="1"/>
        <v>0</v>
      </c>
      <c r="BN32" s="36">
        <f t="shared" si="13"/>
        <v>0</v>
      </c>
      <c r="BO32" s="36">
        <f t="shared" si="14"/>
        <v>0</v>
      </c>
      <c r="BP32" s="7">
        <f t="shared" si="2"/>
        <v>1000</v>
      </c>
    </row>
    <row r="33" spans="1:68" ht="12.75">
      <c r="A33" s="28">
        <v>25</v>
      </c>
      <c r="B33" s="32"/>
      <c r="C33" s="22"/>
      <c r="D33" s="23"/>
      <c r="E33" s="21"/>
      <c r="F33" s="21"/>
      <c r="G33" s="21"/>
      <c r="H33" s="16">
        <v>1000</v>
      </c>
      <c r="I33" s="14"/>
      <c r="J33" s="78"/>
      <c r="K33" s="24"/>
      <c r="L33" s="11"/>
      <c r="M33" s="25"/>
      <c r="N33" s="78">
        <v>0</v>
      </c>
      <c r="O33" s="129"/>
      <c r="P33" s="130"/>
      <c r="Q33" s="131"/>
      <c r="R33" s="129"/>
      <c r="S33" s="130"/>
      <c r="T33" s="131"/>
      <c r="U33" s="128">
        <f t="shared" si="3"/>
        <v>0</v>
      </c>
      <c r="V33" s="75">
        <f t="shared" si="4"/>
        <v>0</v>
      </c>
      <c r="W33" s="78"/>
      <c r="X33" s="129"/>
      <c r="Y33" s="130"/>
      <c r="Z33" s="131"/>
      <c r="AA33" s="129"/>
      <c r="AB33" s="130"/>
      <c r="AC33" s="131"/>
      <c r="AD33" s="128">
        <f t="shared" si="5"/>
        <v>0</v>
      </c>
      <c r="AE33" s="75">
        <f t="shared" si="6"/>
        <v>0</v>
      </c>
      <c r="AF33" s="9"/>
      <c r="AG33" s="126"/>
      <c r="AH33" s="129"/>
      <c r="AI33" s="130"/>
      <c r="AJ33" s="131"/>
      <c r="AK33" s="129"/>
      <c r="AL33" s="130"/>
      <c r="AM33" s="131"/>
      <c r="AN33" s="128">
        <f t="shared" si="7"/>
        <v>0</v>
      </c>
      <c r="AO33" s="75">
        <f t="shared" si="8"/>
        <v>0</v>
      </c>
      <c r="AP33" s="11"/>
      <c r="AQ33" s="129"/>
      <c r="AR33" s="130"/>
      <c r="AS33" s="131"/>
      <c r="AT33" s="129"/>
      <c r="AU33" s="130"/>
      <c r="AV33" s="131"/>
      <c r="AW33" s="74">
        <f t="shared" si="9"/>
        <v>0</v>
      </c>
      <c r="AX33" s="75">
        <f t="shared" si="10"/>
        <v>0</v>
      </c>
      <c r="AY33" s="9"/>
      <c r="AZ33" s="8"/>
      <c r="BA33" s="129"/>
      <c r="BB33" s="130"/>
      <c r="BC33" s="131"/>
      <c r="BD33" s="129"/>
      <c r="BE33" s="130"/>
      <c r="BF33" s="131"/>
      <c r="BG33" s="74">
        <f t="shared" si="11"/>
        <v>0</v>
      </c>
      <c r="BH33" s="75">
        <f t="shared" si="12"/>
        <v>0</v>
      </c>
      <c r="BI33" s="11"/>
      <c r="BJ33" s="12"/>
      <c r="BK33" s="113"/>
      <c r="BL33" s="12">
        <f t="shared" si="0"/>
        <v>0</v>
      </c>
      <c r="BM33" s="15">
        <f t="shared" si="1"/>
        <v>0</v>
      </c>
      <c r="BN33" s="36">
        <f t="shared" si="13"/>
        <v>0</v>
      </c>
      <c r="BO33" s="36">
        <f t="shared" si="14"/>
        <v>0</v>
      </c>
      <c r="BP33" s="7">
        <f t="shared" si="2"/>
        <v>1000</v>
      </c>
    </row>
    <row r="34" spans="1:68" ht="12.75">
      <c r="A34" s="28">
        <v>26</v>
      </c>
      <c r="B34" s="32"/>
      <c r="C34" s="22"/>
      <c r="D34" s="23"/>
      <c r="E34" s="21"/>
      <c r="F34" s="21"/>
      <c r="G34" s="21"/>
      <c r="H34" s="16">
        <v>1000</v>
      </c>
      <c r="I34" s="14"/>
      <c r="J34" s="78"/>
      <c r="K34" s="24"/>
      <c r="L34" s="11"/>
      <c r="M34" s="25"/>
      <c r="N34" s="78">
        <v>0</v>
      </c>
      <c r="O34" s="129"/>
      <c r="P34" s="130"/>
      <c r="Q34" s="131"/>
      <c r="R34" s="129"/>
      <c r="S34" s="130"/>
      <c r="T34" s="131"/>
      <c r="U34" s="128">
        <f t="shared" si="3"/>
        <v>0</v>
      </c>
      <c r="V34" s="75">
        <f t="shared" si="4"/>
        <v>0</v>
      </c>
      <c r="W34" s="78"/>
      <c r="X34" s="129"/>
      <c r="Y34" s="130"/>
      <c r="Z34" s="131"/>
      <c r="AA34" s="129"/>
      <c r="AB34" s="130"/>
      <c r="AC34" s="131"/>
      <c r="AD34" s="128">
        <f t="shared" si="5"/>
        <v>0</v>
      </c>
      <c r="AE34" s="75">
        <f t="shared" si="6"/>
        <v>0</v>
      </c>
      <c r="AF34" s="9"/>
      <c r="AG34" s="126"/>
      <c r="AH34" s="129"/>
      <c r="AI34" s="130"/>
      <c r="AJ34" s="131"/>
      <c r="AK34" s="129"/>
      <c r="AL34" s="130"/>
      <c r="AM34" s="131"/>
      <c r="AN34" s="128">
        <f t="shared" si="7"/>
        <v>0</v>
      </c>
      <c r="AO34" s="75">
        <f t="shared" si="8"/>
        <v>0</v>
      </c>
      <c r="AP34" s="11"/>
      <c r="AQ34" s="129"/>
      <c r="AR34" s="130"/>
      <c r="AS34" s="131"/>
      <c r="AT34" s="129"/>
      <c r="AU34" s="130"/>
      <c r="AV34" s="131"/>
      <c r="AW34" s="74">
        <f t="shared" si="9"/>
        <v>0</v>
      </c>
      <c r="AX34" s="75">
        <f t="shared" si="10"/>
        <v>0</v>
      </c>
      <c r="AY34" s="9"/>
      <c r="AZ34" s="8"/>
      <c r="BA34" s="129"/>
      <c r="BB34" s="130"/>
      <c r="BC34" s="131"/>
      <c r="BD34" s="129"/>
      <c r="BE34" s="130"/>
      <c r="BF34" s="131"/>
      <c r="BG34" s="74">
        <f t="shared" si="11"/>
        <v>0</v>
      </c>
      <c r="BH34" s="75">
        <f t="shared" si="12"/>
        <v>0</v>
      </c>
      <c r="BI34" s="11"/>
      <c r="BJ34" s="12"/>
      <c r="BK34" s="113"/>
      <c r="BL34" s="12">
        <f t="shared" si="0"/>
        <v>0</v>
      </c>
      <c r="BM34" s="15">
        <f t="shared" si="1"/>
        <v>0</v>
      </c>
      <c r="BN34" s="36">
        <f t="shared" si="13"/>
        <v>0</v>
      </c>
      <c r="BO34" s="36">
        <f t="shared" si="14"/>
        <v>0</v>
      </c>
      <c r="BP34" s="7">
        <f t="shared" si="2"/>
        <v>1000</v>
      </c>
    </row>
    <row r="35" spans="1:68" ht="12.75">
      <c r="A35" s="28">
        <v>27</v>
      </c>
      <c r="B35" s="32"/>
      <c r="C35" s="22"/>
      <c r="D35" s="23"/>
      <c r="E35" s="21"/>
      <c r="F35" s="21"/>
      <c r="G35" s="21"/>
      <c r="H35" s="16">
        <v>1000</v>
      </c>
      <c r="I35" s="14"/>
      <c r="J35" s="78"/>
      <c r="K35" s="24"/>
      <c r="L35" s="11"/>
      <c r="M35" s="25"/>
      <c r="N35" s="78">
        <v>0</v>
      </c>
      <c r="O35" s="129"/>
      <c r="P35" s="130"/>
      <c r="Q35" s="131"/>
      <c r="R35" s="129"/>
      <c r="S35" s="130"/>
      <c r="T35" s="131"/>
      <c r="U35" s="128">
        <f t="shared" si="3"/>
        <v>0</v>
      </c>
      <c r="V35" s="75">
        <f t="shared" si="4"/>
        <v>0</v>
      </c>
      <c r="W35" s="78"/>
      <c r="X35" s="129"/>
      <c r="Y35" s="130"/>
      <c r="Z35" s="131"/>
      <c r="AA35" s="129"/>
      <c r="AB35" s="130"/>
      <c r="AC35" s="131"/>
      <c r="AD35" s="128">
        <f t="shared" si="5"/>
        <v>0</v>
      </c>
      <c r="AE35" s="75">
        <f t="shared" si="6"/>
        <v>0</v>
      </c>
      <c r="AF35" s="9"/>
      <c r="AG35" s="126"/>
      <c r="AH35" s="129"/>
      <c r="AI35" s="130"/>
      <c r="AJ35" s="131"/>
      <c r="AK35" s="129"/>
      <c r="AL35" s="130"/>
      <c r="AM35" s="131"/>
      <c r="AN35" s="128">
        <f t="shared" si="7"/>
        <v>0</v>
      </c>
      <c r="AO35" s="75">
        <f t="shared" si="8"/>
        <v>0</v>
      </c>
      <c r="AP35" s="11"/>
      <c r="AQ35" s="129"/>
      <c r="AR35" s="130"/>
      <c r="AS35" s="131"/>
      <c r="AT35" s="129"/>
      <c r="AU35" s="130"/>
      <c r="AV35" s="131"/>
      <c r="AW35" s="74">
        <f t="shared" si="9"/>
        <v>0</v>
      </c>
      <c r="AX35" s="75">
        <f t="shared" si="10"/>
        <v>0</v>
      </c>
      <c r="AY35" s="9"/>
      <c r="AZ35" s="8"/>
      <c r="BA35" s="129"/>
      <c r="BB35" s="130"/>
      <c r="BC35" s="131"/>
      <c r="BD35" s="129"/>
      <c r="BE35" s="130"/>
      <c r="BF35" s="131"/>
      <c r="BG35" s="74">
        <f t="shared" si="11"/>
        <v>0</v>
      </c>
      <c r="BH35" s="75">
        <f t="shared" si="12"/>
        <v>0</v>
      </c>
      <c r="BI35" s="11"/>
      <c r="BJ35" s="12"/>
      <c r="BK35" s="113"/>
      <c r="BL35" s="12">
        <f t="shared" si="0"/>
        <v>0</v>
      </c>
      <c r="BM35" s="15">
        <f t="shared" si="1"/>
        <v>0</v>
      </c>
      <c r="BN35" s="36">
        <f t="shared" si="13"/>
        <v>0</v>
      </c>
      <c r="BO35" s="36">
        <f t="shared" si="14"/>
        <v>0</v>
      </c>
      <c r="BP35" s="7">
        <f t="shared" si="2"/>
        <v>1000</v>
      </c>
    </row>
    <row r="36" spans="1:68" ht="12.75">
      <c r="A36" s="28">
        <v>28</v>
      </c>
      <c r="B36" s="32"/>
      <c r="C36" s="22"/>
      <c r="D36" s="23"/>
      <c r="E36" s="21"/>
      <c r="F36" s="21"/>
      <c r="G36" s="21"/>
      <c r="H36" s="16">
        <v>1000</v>
      </c>
      <c r="I36" s="14"/>
      <c r="J36" s="78"/>
      <c r="K36" s="24"/>
      <c r="L36" s="11"/>
      <c r="M36" s="25"/>
      <c r="N36" s="78">
        <v>0</v>
      </c>
      <c r="O36" s="129"/>
      <c r="P36" s="130"/>
      <c r="Q36" s="131"/>
      <c r="R36" s="129"/>
      <c r="S36" s="130"/>
      <c r="T36" s="131"/>
      <c r="U36" s="128">
        <f t="shared" si="3"/>
        <v>0</v>
      </c>
      <c r="V36" s="75">
        <f t="shared" si="4"/>
        <v>0</v>
      </c>
      <c r="W36" s="78"/>
      <c r="X36" s="129"/>
      <c r="Y36" s="130"/>
      <c r="Z36" s="131"/>
      <c r="AA36" s="129"/>
      <c r="AB36" s="130"/>
      <c r="AC36" s="131"/>
      <c r="AD36" s="128">
        <f t="shared" si="5"/>
        <v>0</v>
      </c>
      <c r="AE36" s="75">
        <f t="shared" si="6"/>
        <v>0</v>
      </c>
      <c r="AF36" s="9"/>
      <c r="AG36" s="126"/>
      <c r="AH36" s="129"/>
      <c r="AI36" s="130"/>
      <c r="AJ36" s="131"/>
      <c r="AK36" s="129"/>
      <c r="AL36" s="130"/>
      <c r="AM36" s="131"/>
      <c r="AN36" s="128">
        <f t="shared" si="7"/>
        <v>0</v>
      </c>
      <c r="AO36" s="75">
        <f t="shared" si="8"/>
        <v>0</v>
      </c>
      <c r="AP36" s="11"/>
      <c r="AQ36" s="129"/>
      <c r="AR36" s="130"/>
      <c r="AS36" s="131"/>
      <c r="AT36" s="129"/>
      <c r="AU36" s="130"/>
      <c r="AV36" s="131"/>
      <c r="AW36" s="74">
        <f t="shared" si="9"/>
        <v>0</v>
      </c>
      <c r="AX36" s="75">
        <f t="shared" si="10"/>
        <v>0</v>
      </c>
      <c r="AY36" s="9"/>
      <c r="AZ36" s="8"/>
      <c r="BA36" s="129"/>
      <c r="BB36" s="130"/>
      <c r="BC36" s="131"/>
      <c r="BD36" s="129"/>
      <c r="BE36" s="130"/>
      <c r="BF36" s="131"/>
      <c r="BG36" s="74">
        <f t="shared" si="11"/>
        <v>0</v>
      </c>
      <c r="BH36" s="75">
        <f t="shared" si="12"/>
        <v>0</v>
      </c>
      <c r="BI36" s="11"/>
      <c r="BJ36" s="12"/>
      <c r="BK36" s="113"/>
      <c r="BL36" s="12">
        <f t="shared" si="0"/>
        <v>0</v>
      </c>
      <c r="BM36" s="15">
        <f t="shared" si="1"/>
        <v>0</v>
      </c>
      <c r="BN36" s="36">
        <f t="shared" si="13"/>
        <v>0</v>
      </c>
      <c r="BO36" s="36">
        <f t="shared" si="14"/>
        <v>0</v>
      </c>
      <c r="BP36" s="7">
        <f t="shared" si="2"/>
        <v>1000</v>
      </c>
    </row>
    <row r="37" spans="1:68" ht="12.75">
      <c r="A37" s="28">
        <v>29</v>
      </c>
      <c r="B37" s="32"/>
      <c r="C37" s="22"/>
      <c r="D37" s="23"/>
      <c r="E37" s="21"/>
      <c r="F37" s="21"/>
      <c r="G37" s="21"/>
      <c r="H37" s="16">
        <v>1000</v>
      </c>
      <c r="I37" s="14"/>
      <c r="J37" s="78"/>
      <c r="K37" s="24"/>
      <c r="L37" s="11"/>
      <c r="M37" s="25"/>
      <c r="N37" s="78">
        <v>0</v>
      </c>
      <c r="O37" s="129"/>
      <c r="P37" s="130"/>
      <c r="Q37" s="131"/>
      <c r="R37" s="129"/>
      <c r="S37" s="130"/>
      <c r="T37" s="131"/>
      <c r="U37" s="128">
        <f t="shared" si="3"/>
        <v>0</v>
      </c>
      <c r="V37" s="75">
        <f t="shared" si="4"/>
        <v>0</v>
      </c>
      <c r="W37" s="78"/>
      <c r="X37" s="129"/>
      <c r="Y37" s="130"/>
      <c r="Z37" s="131"/>
      <c r="AA37" s="129"/>
      <c r="AB37" s="130"/>
      <c r="AC37" s="131"/>
      <c r="AD37" s="128">
        <f t="shared" si="5"/>
        <v>0</v>
      </c>
      <c r="AE37" s="75">
        <f t="shared" si="6"/>
        <v>0</v>
      </c>
      <c r="AF37" s="9"/>
      <c r="AG37" s="126"/>
      <c r="AH37" s="129"/>
      <c r="AI37" s="130"/>
      <c r="AJ37" s="131"/>
      <c r="AK37" s="129"/>
      <c r="AL37" s="130"/>
      <c r="AM37" s="131"/>
      <c r="AN37" s="128">
        <f t="shared" si="7"/>
        <v>0</v>
      </c>
      <c r="AO37" s="75">
        <f t="shared" si="8"/>
        <v>0</v>
      </c>
      <c r="AP37" s="11"/>
      <c r="AQ37" s="129"/>
      <c r="AR37" s="130"/>
      <c r="AS37" s="131"/>
      <c r="AT37" s="129"/>
      <c r="AU37" s="130"/>
      <c r="AV37" s="131"/>
      <c r="AW37" s="74">
        <f t="shared" si="9"/>
        <v>0</v>
      </c>
      <c r="AX37" s="75">
        <f t="shared" si="10"/>
        <v>0</v>
      </c>
      <c r="AY37" s="9"/>
      <c r="AZ37" s="8"/>
      <c r="BA37" s="129"/>
      <c r="BB37" s="130"/>
      <c r="BC37" s="131"/>
      <c r="BD37" s="129"/>
      <c r="BE37" s="130"/>
      <c r="BF37" s="131"/>
      <c r="BG37" s="74">
        <f t="shared" si="11"/>
        <v>0</v>
      </c>
      <c r="BH37" s="75">
        <f t="shared" si="12"/>
        <v>0</v>
      </c>
      <c r="BI37" s="11"/>
      <c r="BJ37" s="12"/>
      <c r="BK37" s="113"/>
      <c r="BL37" s="12">
        <f t="shared" si="0"/>
        <v>0</v>
      </c>
      <c r="BM37" s="15">
        <f t="shared" si="1"/>
        <v>0</v>
      </c>
      <c r="BN37" s="36">
        <f t="shared" si="13"/>
        <v>0</v>
      </c>
      <c r="BO37" s="36">
        <f t="shared" si="14"/>
        <v>0</v>
      </c>
      <c r="BP37" s="7">
        <f t="shared" si="2"/>
        <v>1000</v>
      </c>
    </row>
    <row r="38" spans="1:68" ht="12.75">
      <c r="A38" s="28">
        <v>30</v>
      </c>
      <c r="B38" s="32"/>
      <c r="C38" s="22"/>
      <c r="D38" s="23"/>
      <c r="E38" s="21"/>
      <c r="F38" s="21"/>
      <c r="G38" s="21"/>
      <c r="H38" s="16">
        <v>1000</v>
      </c>
      <c r="I38" s="14"/>
      <c r="J38" s="78"/>
      <c r="K38" s="24"/>
      <c r="L38" s="11"/>
      <c r="M38" s="25"/>
      <c r="N38" s="78">
        <v>0</v>
      </c>
      <c r="O38" s="129"/>
      <c r="P38" s="130"/>
      <c r="Q38" s="131"/>
      <c r="R38" s="129"/>
      <c r="S38" s="130"/>
      <c r="T38" s="131"/>
      <c r="U38" s="128">
        <f t="shared" si="3"/>
        <v>0</v>
      </c>
      <c r="V38" s="75">
        <f t="shared" si="4"/>
        <v>0</v>
      </c>
      <c r="W38" s="78"/>
      <c r="X38" s="129"/>
      <c r="Y38" s="130"/>
      <c r="Z38" s="131"/>
      <c r="AA38" s="129"/>
      <c r="AB38" s="130"/>
      <c r="AC38" s="131"/>
      <c r="AD38" s="128">
        <f t="shared" si="5"/>
        <v>0</v>
      </c>
      <c r="AE38" s="75">
        <f t="shared" si="6"/>
        <v>0</v>
      </c>
      <c r="AF38" s="9"/>
      <c r="AG38" s="126"/>
      <c r="AH38" s="129"/>
      <c r="AI38" s="130"/>
      <c r="AJ38" s="131"/>
      <c r="AK38" s="129"/>
      <c r="AL38" s="130"/>
      <c r="AM38" s="131"/>
      <c r="AN38" s="128">
        <f t="shared" si="7"/>
        <v>0</v>
      </c>
      <c r="AO38" s="75">
        <f t="shared" si="8"/>
        <v>0</v>
      </c>
      <c r="AP38" s="11"/>
      <c r="AQ38" s="129"/>
      <c r="AR38" s="130"/>
      <c r="AS38" s="131"/>
      <c r="AT38" s="129"/>
      <c r="AU38" s="130"/>
      <c r="AV38" s="131"/>
      <c r="AW38" s="74">
        <f t="shared" si="9"/>
        <v>0</v>
      </c>
      <c r="AX38" s="75">
        <f t="shared" si="10"/>
        <v>0</v>
      </c>
      <c r="AY38" s="9"/>
      <c r="AZ38" s="8"/>
      <c r="BA38" s="129"/>
      <c r="BB38" s="130"/>
      <c r="BC38" s="131"/>
      <c r="BD38" s="129"/>
      <c r="BE38" s="130"/>
      <c r="BF38" s="131"/>
      <c r="BG38" s="74">
        <f t="shared" si="11"/>
        <v>0</v>
      </c>
      <c r="BH38" s="75">
        <f t="shared" si="12"/>
        <v>0</v>
      </c>
      <c r="BI38" s="11"/>
      <c r="BJ38" s="12"/>
      <c r="BK38" s="113"/>
      <c r="BL38" s="12">
        <f t="shared" si="0"/>
        <v>0</v>
      </c>
      <c r="BM38" s="15">
        <f t="shared" si="1"/>
        <v>0</v>
      </c>
      <c r="BN38" s="36">
        <f t="shared" si="13"/>
        <v>0</v>
      </c>
      <c r="BO38" s="36">
        <f t="shared" si="14"/>
        <v>0</v>
      </c>
      <c r="BP38" s="7">
        <f t="shared" si="2"/>
        <v>1000</v>
      </c>
    </row>
    <row r="39" spans="1:68" ht="12.75">
      <c r="A39" s="28">
        <v>31</v>
      </c>
      <c r="B39" s="32"/>
      <c r="C39" s="22"/>
      <c r="D39" s="23"/>
      <c r="E39" s="21"/>
      <c r="F39" s="21"/>
      <c r="G39" s="21"/>
      <c r="H39" s="16">
        <v>1000</v>
      </c>
      <c r="I39" s="14"/>
      <c r="J39" s="78"/>
      <c r="K39" s="24"/>
      <c r="L39" s="11"/>
      <c r="M39" s="25"/>
      <c r="N39" s="78">
        <v>0</v>
      </c>
      <c r="O39" s="129"/>
      <c r="P39" s="130"/>
      <c r="Q39" s="131"/>
      <c r="R39" s="129"/>
      <c r="S39" s="130"/>
      <c r="T39" s="131"/>
      <c r="U39" s="128">
        <f t="shared" si="3"/>
        <v>0</v>
      </c>
      <c r="V39" s="75">
        <f t="shared" si="4"/>
        <v>0</v>
      </c>
      <c r="W39" s="78"/>
      <c r="X39" s="129"/>
      <c r="Y39" s="130"/>
      <c r="Z39" s="131"/>
      <c r="AA39" s="129"/>
      <c r="AB39" s="130"/>
      <c r="AC39" s="131"/>
      <c r="AD39" s="128">
        <f t="shared" si="5"/>
        <v>0</v>
      </c>
      <c r="AE39" s="75">
        <f t="shared" si="6"/>
        <v>0</v>
      </c>
      <c r="AF39" s="9"/>
      <c r="AG39" s="126"/>
      <c r="AH39" s="129"/>
      <c r="AI39" s="130"/>
      <c r="AJ39" s="131"/>
      <c r="AK39" s="129"/>
      <c r="AL39" s="130"/>
      <c r="AM39" s="131"/>
      <c r="AN39" s="128">
        <f t="shared" si="7"/>
        <v>0</v>
      </c>
      <c r="AO39" s="75">
        <f t="shared" si="8"/>
        <v>0</v>
      </c>
      <c r="AP39" s="11"/>
      <c r="AQ39" s="129"/>
      <c r="AR39" s="130"/>
      <c r="AS39" s="131"/>
      <c r="AT39" s="129"/>
      <c r="AU39" s="130"/>
      <c r="AV39" s="131"/>
      <c r="AW39" s="74">
        <f t="shared" si="9"/>
        <v>0</v>
      </c>
      <c r="AX39" s="75">
        <f t="shared" si="10"/>
        <v>0</v>
      </c>
      <c r="AY39" s="9"/>
      <c r="AZ39" s="8"/>
      <c r="BA39" s="129"/>
      <c r="BB39" s="130"/>
      <c r="BC39" s="131"/>
      <c r="BD39" s="129"/>
      <c r="BE39" s="130"/>
      <c r="BF39" s="131"/>
      <c r="BG39" s="74">
        <f t="shared" si="11"/>
        <v>0</v>
      </c>
      <c r="BH39" s="75">
        <f t="shared" si="12"/>
        <v>0</v>
      </c>
      <c r="BI39" s="11"/>
      <c r="BJ39" s="12"/>
      <c r="BK39" s="113"/>
      <c r="BL39" s="12">
        <f t="shared" si="0"/>
        <v>0</v>
      </c>
      <c r="BM39" s="15">
        <f t="shared" si="1"/>
        <v>0</v>
      </c>
      <c r="BN39" s="36">
        <f t="shared" si="13"/>
        <v>0</v>
      </c>
      <c r="BO39" s="36">
        <f t="shared" si="14"/>
        <v>0</v>
      </c>
      <c r="BP39" s="7">
        <f t="shared" si="2"/>
        <v>1000</v>
      </c>
    </row>
    <row r="40" spans="1:68" ht="12.75">
      <c r="A40" s="28">
        <v>32</v>
      </c>
      <c r="B40" s="32"/>
      <c r="C40" s="22"/>
      <c r="D40" s="23"/>
      <c r="E40" s="21"/>
      <c r="F40" s="21"/>
      <c r="G40" s="21"/>
      <c r="H40" s="16">
        <v>1000</v>
      </c>
      <c r="I40" s="14"/>
      <c r="J40" s="78"/>
      <c r="K40" s="24"/>
      <c r="L40" s="11"/>
      <c r="M40" s="25"/>
      <c r="N40" s="78">
        <v>0</v>
      </c>
      <c r="O40" s="129"/>
      <c r="P40" s="130"/>
      <c r="Q40" s="131"/>
      <c r="R40" s="129"/>
      <c r="S40" s="130"/>
      <c r="T40" s="131"/>
      <c r="U40" s="128">
        <f t="shared" si="3"/>
        <v>0</v>
      </c>
      <c r="V40" s="75">
        <f t="shared" si="4"/>
        <v>0</v>
      </c>
      <c r="W40" s="78"/>
      <c r="X40" s="129"/>
      <c r="Y40" s="130"/>
      <c r="Z40" s="131"/>
      <c r="AA40" s="129"/>
      <c r="AB40" s="130"/>
      <c r="AC40" s="131"/>
      <c r="AD40" s="128">
        <f t="shared" si="5"/>
        <v>0</v>
      </c>
      <c r="AE40" s="75">
        <f t="shared" si="6"/>
        <v>0</v>
      </c>
      <c r="AF40" s="9"/>
      <c r="AG40" s="126"/>
      <c r="AH40" s="129"/>
      <c r="AI40" s="130"/>
      <c r="AJ40" s="131"/>
      <c r="AK40" s="129"/>
      <c r="AL40" s="130"/>
      <c r="AM40" s="131"/>
      <c r="AN40" s="128">
        <f t="shared" si="7"/>
        <v>0</v>
      </c>
      <c r="AO40" s="75">
        <f t="shared" si="8"/>
        <v>0</v>
      </c>
      <c r="AP40" s="11"/>
      <c r="AQ40" s="129"/>
      <c r="AR40" s="130"/>
      <c r="AS40" s="131"/>
      <c r="AT40" s="129"/>
      <c r="AU40" s="130"/>
      <c r="AV40" s="131"/>
      <c r="AW40" s="74">
        <f t="shared" si="9"/>
        <v>0</v>
      </c>
      <c r="AX40" s="75">
        <f t="shared" si="10"/>
        <v>0</v>
      </c>
      <c r="AY40" s="9"/>
      <c r="AZ40" s="8"/>
      <c r="BA40" s="129"/>
      <c r="BB40" s="130"/>
      <c r="BC40" s="131"/>
      <c r="BD40" s="129"/>
      <c r="BE40" s="130"/>
      <c r="BF40" s="131"/>
      <c r="BG40" s="74">
        <f t="shared" si="11"/>
        <v>0</v>
      </c>
      <c r="BH40" s="75">
        <f t="shared" si="12"/>
        <v>0</v>
      </c>
      <c r="BI40" s="11"/>
      <c r="BJ40" s="12"/>
      <c r="BK40" s="113"/>
      <c r="BL40" s="12">
        <f t="shared" si="0"/>
        <v>0</v>
      </c>
      <c r="BM40" s="15">
        <f t="shared" si="1"/>
        <v>0</v>
      </c>
      <c r="BN40" s="36">
        <f t="shared" si="13"/>
        <v>0</v>
      </c>
      <c r="BO40" s="36">
        <f t="shared" si="14"/>
        <v>0</v>
      </c>
      <c r="BP40" s="7">
        <f t="shared" si="2"/>
        <v>1000</v>
      </c>
    </row>
    <row r="41" spans="1:68" ht="12.75">
      <c r="A41" s="28">
        <v>33</v>
      </c>
      <c r="B41" s="32"/>
      <c r="C41" s="22"/>
      <c r="D41" s="23"/>
      <c r="E41" s="21"/>
      <c r="F41" s="21"/>
      <c r="G41" s="21"/>
      <c r="H41" s="16">
        <v>1000</v>
      </c>
      <c r="I41" s="14"/>
      <c r="J41" s="78"/>
      <c r="K41" s="24"/>
      <c r="L41" s="11"/>
      <c r="M41" s="25"/>
      <c r="N41" s="78">
        <v>0</v>
      </c>
      <c r="O41" s="129"/>
      <c r="P41" s="130"/>
      <c r="Q41" s="131"/>
      <c r="R41" s="129"/>
      <c r="S41" s="130"/>
      <c r="T41" s="131"/>
      <c r="U41" s="128">
        <f t="shared" si="3"/>
        <v>0</v>
      </c>
      <c r="V41" s="75">
        <f t="shared" si="4"/>
        <v>0</v>
      </c>
      <c r="W41" s="78"/>
      <c r="X41" s="129"/>
      <c r="Y41" s="130"/>
      <c r="Z41" s="131"/>
      <c r="AA41" s="129"/>
      <c r="AB41" s="130"/>
      <c r="AC41" s="131"/>
      <c r="AD41" s="128">
        <f t="shared" si="5"/>
        <v>0</v>
      </c>
      <c r="AE41" s="75">
        <f t="shared" si="6"/>
        <v>0</v>
      </c>
      <c r="AF41" s="9"/>
      <c r="AG41" s="126"/>
      <c r="AH41" s="129"/>
      <c r="AI41" s="130"/>
      <c r="AJ41" s="131"/>
      <c r="AK41" s="129"/>
      <c r="AL41" s="130"/>
      <c r="AM41" s="131"/>
      <c r="AN41" s="128">
        <f t="shared" si="7"/>
        <v>0</v>
      </c>
      <c r="AO41" s="75">
        <f t="shared" si="8"/>
        <v>0</v>
      </c>
      <c r="AP41" s="11"/>
      <c r="AQ41" s="129"/>
      <c r="AR41" s="130"/>
      <c r="AS41" s="131"/>
      <c r="AT41" s="129"/>
      <c r="AU41" s="130"/>
      <c r="AV41" s="131"/>
      <c r="AW41" s="74">
        <f t="shared" si="9"/>
        <v>0</v>
      </c>
      <c r="AX41" s="75">
        <f t="shared" si="10"/>
        <v>0</v>
      </c>
      <c r="AY41" s="9"/>
      <c r="AZ41" s="8"/>
      <c r="BA41" s="129"/>
      <c r="BB41" s="130"/>
      <c r="BC41" s="131"/>
      <c r="BD41" s="129"/>
      <c r="BE41" s="130"/>
      <c r="BF41" s="131"/>
      <c r="BG41" s="74">
        <f t="shared" si="11"/>
        <v>0</v>
      </c>
      <c r="BH41" s="75">
        <f t="shared" si="12"/>
        <v>0</v>
      </c>
      <c r="BI41" s="11"/>
      <c r="BJ41" s="12"/>
      <c r="BK41" s="113"/>
      <c r="BL41" s="12">
        <f t="shared" si="0"/>
        <v>0</v>
      </c>
      <c r="BM41" s="15">
        <f t="shared" si="1"/>
        <v>0</v>
      </c>
      <c r="BN41" s="36">
        <f t="shared" si="13"/>
        <v>0</v>
      </c>
      <c r="BO41" s="36">
        <f t="shared" si="14"/>
        <v>0</v>
      </c>
      <c r="BP41" s="7">
        <f t="shared" si="2"/>
        <v>1000</v>
      </c>
    </row>
    <row r="42" spans="1:68" ht="12.75">
      <c r="A42" s="28">
        <v>34</v>
      </c>
      <c r="B42" s="32"/>
      <c r="C42" s="22"/>
      <c r="D42" s="23"/>
      <c r="E42" s="21"/>
      <c r="F42" s="21"/>
      <c r="G42" s="21"/>
      <c r="H42" s="16">
        <v>1000</v>
      </c>
      <c r="I42" s="14"/>
      <c r="J42" s="78"/>
      <c r="K42" s="24"/>
      <c r="L42" s="11"/>
      <c r="M42" s="25"/>
      <c r="N42" s="78">
        <v>0</v>
      </c>
      <c r="O42" s="129"/>
      <c r="P42" s="130"/>
      <c r="Q42" s="131"/>
      <c r="R42" s="129"/>
      <c r="S42" s="130"/>
      <c r="T42" s="131"/>
      <c r="U42" s="128">
        <f t="shared" si="3"/>
        <v>0</v>
      </c>
      <c r="V42" s="75">
        <f t="shared" si="4"/>
        <v>0</v>
      </c>
      <c r="W42" s="78"/>
      <c r="X42" s="129"/>
      <c r="Y42" s="130"/>
      <c r="Z42" s="131"/>
      <c r="AA42" s="129"/>
      <c r="AB42" s="130"/>
      <c r="AC42" s="131"/>
      <c r="AD42" s="128">
        <f t="shared" si="5"/>
        <v>0</v>
      </c>
      <c r="AE42" s="75">
        <f t="shared" si="6"/>
        <v>0</v>
      </c>
      <c r="AF42" s="9"/>
      <c r="AG42" s="126"/>
      <c r="AH42" s="129"/>
      <c r="AI42" s="130"/>
      <c r="AJ42" s="131"/>
      <c r="AK42" s="129"/>
      <c r="AL42" s="130"/>
      <c r="AM42" s="131"/>
      <c r="AN42" s="128">
        <f t="shared" si="7"/>
        <v>0</v>
      </c>
      <c r="AO42" s="75">
        <f t="shared" si="8"/>
        <v>0</v>
      </c>
      <c r="AP42" s="11"/>
      <c r="AQ42" s="129"/>
      <c r="AR42" s="130"/>
      <c r="AS42" s="131"/>
      <c r="AT42" s="129"/>
      <c r="AU42" s="130"/>
      <c r="AV42" s="131"/>
      <c r="AW42" s="74">
        <f t="shared" si="9"/>
        <v>0</v>
      </c>
      <c r="AX42" s="75">
        <f t="shared" si="10"/>
        <v>0</v>
      </c>
      <c r="AY42" s="9"/>
      <c r="AZ42" s="8"/>
      <c r="BA42" s="129"/>
      <c r="BB42" s="130"/>
      <c r="BC42" s="131"/>
      <c r="BD42" s="129"/>
      <c r="BE42" s="130"/>
      <c r="BF42" s="131"/>
      <c r="BG42" s="74">
        <f t="shared" si="11"/>
        <v>0</v>
      </c>
      <c r="BH42" s="75">
        <f t="shared" si="12"/>
        <v>0</v>
      </c>
      <c r="BI42" s="11"/>
      <c r="BJ42" s="12"/>
      <c r="BK42" s="113"/>
      <c r="BL42" s="12">
        <f t="shared" si="0"/>
        <v>0</v>
      </c>
      <c r="BM42" s="15">
        <f t="shared" si="1"/>
        <v>0</v>
      </c>
      <c r="BN42" s="36">
        <f t="shared" si="13"/>
        <v>0</v>
      </c>
      <c r="BO42" s="36">
        <f t="shared" si="14"/>
        <v>0</v>
      </c>
      <c r="BP42" s="7">
        <f t="shared" si="2"/>
        <v>1000</v>
      </c>
    </row>
    <row r="43" spans="10:63" ht="12.75">
      <c r="J43" s="68"/>
      <c r="U43" s="68"/>
      <c r="V43" s="68"/>
      <c r="AD43" s="68"/>
      <c r="AE43" s="68"/>
      <c r="AN43" s="68"/>
      <c r="AO43" s="68"/>
      <c r="AW43" s="68"/>
      <c r="AX43" s="68"/>
      <c r="BG43" s="68"/>
      <c r="BH43" s="68"/>
      <c r="BK43" s="64"/>
    </row>
    <row r="44" spans="1:78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70"/>
      <c r="O44" s="70"/>
      <c r="P44" s="70"/>
      <c r="Q44" s="70"/>
      <c r="R44" s="70"/>
      <c r="S44" s="70"/>
      <c r="T44" s="70"/>
      <c r="U44" s="37"/>
      <c r="V44" s="37"/>
      <c r="W44" s="68" t="str">
        <f>Osnovni_podatki!A11</f>
        <v>Predsednik B komisije:</v>
      </c>
      <c r="X44" s="68"/>
      <c r="Y44" s="68"/>
      <c r="Z44" s="68"/>
      <c r="AA44" s="68"/>
      <c r="AB44" s="68"/>
      <c r="AC44" s="68"/>
      <c r="AD44" s="68"/>
      <c r="AE44" s="68"/>
      <c r="AF44" s="68"/>
      <c r="AG44" s="37"/>
      <c r="AH44" s="37"/>
      <c r="AI44" s="37"/>
      <c r="AJ44" s="37"/>
      <c r="AK44" s="37"/>
      <c r="AL44" s="37"/>
      <c r="AM44" s="37"/>
      <c r="AN44" s="37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37"/>
      <c r="AZ44" s="64"/>
      <c r="BA44" s="64"/>
      <c r="BB44" s="64"/>
      <c r="BC44" s="64"/>
      <c r="BD44" s="64"/>
      <c r="BE44" s="64"/>
      <c r="BF44" s="64"/>
      <c r="BG44" s="64"/>
      <c r="BH44" s="37"/>
      <c r="BI44" s="37"/>
      <c r="BJ44" s="37"/>
      <c r="BK44" s="64"/>
      <c r="BL44" s="112"/>
      <c r="BM44" s="104"/>
      <c r="BN44" s="57"/>
      <c r="BO44" s="109"/>
      <c r="BP44" s="112" t="str">
        <f>Osnovni_podatki!A12</f>
        <v>Vodja tekmovanja:</v>
      </c>
      <c r="BQ44" s="37"/>
      <c r="BR44" s="37"/>
      <c r="BS44" s="37"/>
      <c r="BU44" s="37"/>
      <c r="BV44" s="37"/>
      <c r="BW44" s="37"/>
      <c r="BX44" s="37"/>
      <c r="BY44" s="37"/>
      <c r="BZ44" s="37"/>
    </row>
    <row r="45" spans="1:78" ht="12.75">
      <c r="A45" s="37" t="str">
        <f>Osnovni_podatki!B10</f>
        <v>Ivo Črnilec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70"/>
      <c r="O45" s="70"/>
      <c r="P45" s="70"/>
      <c r="Q45" s="70"/>
      <c r="R45" s="70"/>
      <c r="S45" s="70"/>
      <c r="T45" s="70"/>
      <c r="U45" s="37"/>
      <c r="V45" s="37"/>
      <c r="W45" s="68" t="str">
        <f>Osnovni_podatki!B11</f>
        <v>Grega Meglič</v>
      </c>
      <c r="X45" s="68"/>
      <c r="Y45" s="68"/>
      <c r="Z45" s="68"/>
      <c r="AA45" s="68"/>
      <c r="AB45" s="68"/>
      <c r="AC45" s="68"/>
      <c r="AD45" s="68"/>
      <c r="AE45" s="68"/>
      <c r="AF45" s="68"/>
      <c r="AG45" s="37"/>
      <c r="AH45" s="37"/>
      <c r="AI45" s="37"/>
      <c r="AJ45" s="37"/>
      <c r="AK45" s="37"/>
      <c r="AL45" s="37"/>
      <c r="AM45" s="37"/>
      <c r="AN45" s="37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37"/>
      <c r="AZ45" s="64"/>
      <c r="BA45" s="64"/>
      <c r="BB45" s="64"/>
      <c r="BC45" s="64"/>
      <c r="BD45" s="64"/>
      <c r="BE45" s="64"/>
      <c r="BF45" s="64"/>
      <c r="BG45" s="64"/>
      <c r="BH45" s="37"/>
      <c r="BI45" s="37"/>
      <c r="BJ45" s="37"/>
      <c r="BK45" s="64"/>
      <c r="BL45" s="112"/>
      <c r="BM45" s="104"/>
      <c r="BN45" s="57"/>
      <c r="BO45" s="109"/>
      <c r="BP45" s="112" t="str">
        <f>Osnovni_podatki!B12</f>
        <v>Manca ahačič</v>
      </c>
      <c r="BQ45" s="37"/>
      <c r="BR45" s="37"/>
      <c r="BS45" s="37"/>
      <c r="BU45" s="37"/>
      <c r="BV45" s="37"/>
      <c r="BW45" s="37"/>
      <c r="BX45" s="37"/>
      <c r="BY45" s="37"/>
      <c r="BZ45" s="37"/>
    </row>
    <row r="46" spans="10:63" ht="12.75">
      <c r="J46" s="68"/>
      <c r="U46" s="68"/>
      <c r="V46" s="68"/>
      <c r="AD46" s="68"/>
      <c r="AE46" s="68"/>
      <c r="AN46" s="68"/>
      <c r="AO46" s="68"/>
      <c r="AW46" s="68"/>
      <c r="AX46" s="68"/>
      <c r="BG46" s="68"/>
      <c r="BH46" s="68"/>
      <c r="BK46" s="64"/>
    </row>
    <row r="47" spans="10:63" ht="12.75">
      <c r="J47" s="68"/>
      <c r="U47" s="68"/>
      <c r="V47" s="68"/>
      <c r="AD47" s="68"/>
      <c r="AE47" s="68"/>
      <c r="AN47" s="68"/>
      <c r="AO47" s="68"/>
      <c r="AW47" s="68"/>
      <c r="AX47" s="68"/>
      <c r="BG47" s="68"/>
      <c r="BH47" s="68"/>
      <c r="BK47" s="64"/>
    </row>
    <row r="48" spans="10:63" ht="12.75">
      <c r="J48" s="68"/>
      <c r="U48" s="68"/>
      <c r="V48" s="68"/>
      <c r="AD48" s="68"/>
      <c r="AE48" s="68"/>
      <c r="AN48" s="68"/>
      <c r="AO48" s="68"/>
      <c r="AW48" s="68"/>
      <c r="AX48" s="68"/>
      <c r="BG48" s="68"/>
      <c r="BH48" s="68"/>
      <c r="BK48" s="64"/>
    </row>
    <row r="49" spans="10:63" ht="12.75">
      <c r="J49" s="68"/>
      <c r="U49" s="68"/>
      <c r="V49" s="68"/>
      <c r="AD49" s="68"/>
      <c r="AE49" s="68"/>
      <c r="AN49" s="68"/>
      <c r="AO49" s="68"/>
      <c r="AW49" s="68"/>
      <c r="AX49" s="68"/>
      <c r="BG49" s="68"/>
      <c r="BH49" s="68"/>
      <c r="BK49" s="64"/>
    </row>
    <row r="50" spans="10:63" ht="12.75">
      <c r="J50" s="68"/>
      <c r="U50" s="68"/>
      <c r="V50" s="68"/>
      <c r="AD50" s="68"/>
      <c r="AE50" s="68"/>
      <c r="AN50" s="68"/>
      <c r="AO50" s="68"/>
      <c r="AW50" s="68"/>
      <c r="AX50" s="68"/>
      <c r="BG50" s="68"/>
      <c r="BH50" s="68"/>
      <c r="BK50" s="64"/>
    </row>
    <row r="51" spans="10:63" ht="12.75">
      <c r="J51" s="68"/>
      <c r="U51" s="68"/>
      <c r="V51" s="68"/>
      <c r="AD51" s="68"/>
      <c r="AE51" s="68"/>
      <c r="AN51" s="68"/>
      <c r="AO51" s="68"/>
      <c r="AW51" s="68"/>
      <c r="AX51" s="68"/>
      <c r="BG51" s="68"/>
      <c r="BH51" s="68"/>
      <c r="BK51" s="64"/>
    </row>
    <row r="52" spans="10:63" ht="12.75">
      <c r="J52" s="68"/>
      <c r="U52" s="68"/>
      <c r="V52" s="68"/>
      <c r="AD52" s="68"/>
      <c r="AE52" s="68"/>
      <c r="AN52" s="68"/>
      <c r="AO52" s="68"/>
      <c r="AW52" s="68"/>
      <c r="AX52" s="68"/>
      <c r="BG52" s="68"/>
      <c r="BH52" s="68"/>
      <c r="BK52" s="64"/>
    </row>
    <row r="53" spans="10:63" ht="12.75">
      <c r="J53" s="68"/>
      <c r="U53" s="68"/>
      <c r="V53" s="68"/>
      <c r="AD53" s="68"/>
      <c r="AE53" s="68"/>
      <c r="AN53" s="68"/>
      <c r="AO53" s="68"/>
      <c r="AW53" s="68"/>
      <c r="AX53" s="68"/>
      <c r="BG53" s="68"/>
      <c r="BH53" s="68"/>
      <c r="BK53" s="64"/>
    </row>
    <row r="54" spans="10:63" ht="12.75">
      <c r="J54" s="68"/>
      <c r="U54" s="68"/>
      <c r="V54" s="68"/>
      <c r="AD54" s="68"/>
      <c r="AE54" s="68"/>
      <c r="AN54" s="68"/>
      <c r="AO54" s="68"/>
      <c r="AW54" s="68"/>
      <c r="AX54" s="68"/>
      <c r="BG54" s="68"/>
      <c r="BH54" s="68"/>
      <c r="BK54" s="64"/>
    </row>
    <row r="55" spans="10:63" ht="12.75">
      <c r="J55" s="68"/>
      <c r="U55" s="68"/>
      <c r="V55" s="68"/>
      <c r="AD55" s="68"/>
      <c r="AE55" s="68"/>
      <c r="AN55" s="68"/>
      <c r="AO55" s="68"/>
      <c r="AW55" s="68"/>
      <c r="AX55" s="68"/>
      <c r="BG55" s="68"/>
      <c r="BH55" s="68"/>
      <c r="BK55" s="64"/>
    </row>
    <row r="56" spans="10:63" ht="12.75">
      <c r="J56" s="68"/>
      <c r="U56" s="68"/>
      <c r="V56" s="68"/>
      <c r="AD56" s="68"/>
      <c r="AE56" s="68"/>
      <c r="AN56" s="68"/>
      <c r="AO56" s="68"/>
      <c r="AW56" s="68"/>
      <c r="AX56" s="68"/>
      <c r="BG56" s="68"/>
      <c r="BH56" s="68"/>
      <c r="BK56" s="64"/>
    </row>
    <row r="57" spans="10:63" ht="12.75">
      <c r="J57" s="68"/>
      <c r="U57" s="68"/>
      <c r="V57" s="68"/>
      <c r="AD57" s="68"/>
      <c r="AE57" s="68"/>
      <c r="AN57" s="68"/>
      <c r="AO57" s="68"/>
      <c r="AW57" s="68"/>
      <c r="AX57" s="68"/>
      <c r="BG57" s="68"/>
      <c r="BH57" s="68"/>
      <c r="BK57" s="64"/>
    </row>
    <row r="58" spans="10:63" ht="12.75">
      <c r="J58" s="68"/>
      <c r="U58" s="68"/>
      <c r="V58" s="68"/>
      <c r="AD58" s="68"/>
      <c r="AE58" s="68"/>
      <c r="AN58" s="68"/>
      <c r="AO58" s="68"/>
      <c r="AW58" s="68"/>
      <c r="AX58" s="68"/>
      <c r="BG58" s="68"/>
      <c r="BH58" s="68"/>
      <c r="BK58" s="64"/>
    </row>
    <row r="59" spans="10:63" ht="12.75">
      <c r="J59" s="68"/>
      <c r="U59" s="68"/>
      <c r="V59" s="68"/>
      <c r="AD59" s="68"/>
      <c r="AE59" s="68"/>
      <c r="AN59" s="68"/>
      <c r="AO59" s="68"/>
      <c r="AW59" s="68"/>
      <c r="AX59" s="68"/>
      <c r="BG59" s="68"/>
      <c r="BH59" s="68"/>
      <c r="BK59" s="64"/>
    </row>
    <row r="60" spans="10:63" ht="12.75">
      <c r="J60" s="68"/>
      <c r="U60" s="68"/>
      <c r="V60" s="68"/>
      <c r="AD60" s="68"/>
      <c r="AE60" s="68"/>
      <c r="AN60" s="68"/>
      <c r="AO60" s="68"/>
      <c r="AW60" s="68"/>
      <c r="AX60" s="68"/>
      <c r="BG60" s="68"/>
      <c r="BH60" s="68"/>
      <c r="BK60" s="64"/>
    </row>
    <row r="61" spans="10:63" ht="12.75">
      <c r="J61" s="68"/>
      <c r="U61" s="68"/>
      <c r="V61" s="68"/>
      <c r="AD61" s="68"/>
      <c r="AE61" s="68"/>
      <c r="AN61" s="68"/>
      <c r="AO61" s="68"/>
      <c r="AW61" s="68"/>
      <c r="AX61" s="68"/>
      <c r="BG61" s="68"/>
      <c r="BH61" s="68"/>
      <c r="BK61" s="64"/>
    </row>
    <row r="62" ht="12.75">
      <c r="BK62" s="64"/>
    </row>
    <row r="63" ht="12.75">
      <c r="BK63" s="64"/>
    </row>
    <row r="64" ht="12.75">
      <c r="BK64" s="64"/>
    </row>
  </sheetData>
  <sheetProtection selectLockedCells="1"/>
  <mergeCells count="29">
    <mergeCell ref="I6:I8"/>
    <mergeCell ref="K7:L7"/>
    <mergeCell ref="K6:N6"/>
    <mergeCell ref="A6:A8"/>
    <mergeCell ref="B6:B8"/>
    <mergeCell ref="C6:C8"/>
    <mergeCell ref="D6:D8"/>
    <mergeCell ref="E6:E8"/>
    <mergeCell ref="F6:F8"/>
    <mergeCell ref="AW7:AX7"/>
    <mergeCell ref="BJ6:BJ8"/>
    <mergeCell ref="BG7:BH7"/>
    <mergeCell ref="BL6:BL8"/>
    <mergeCell ref="BM6:BM8"/>
    <mergeCell ref="G6:G8"/>
    <mergeCell ref="AY6:AZ6"/>
    <mergeCell ref="AF7:AG7"/>
    <mergeCell ref="AY7:AZ7"/>
    <mergeCell ref="N7:N8"/>
    <mergeCell ref="BN6:BN8"/>
    <mergeCell ref="BO6:BO8"/>
    <mergeCell ref="AF6:AG6"/>
    <mergeCell ref="H6:H8"/>
    <mergeCell ref="BK6:BK8"/>
    <mergeCell ref="BP6:BP8"/>
    <mergeCell ref="J6:J8"/>
    <mergeCell ref="U7:V7"/>
    <mergeCell ref="AD7:AE7"/>
    <mergeCell ref="AN7:AO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Z64"/>
  <sheetViews>
    <sheetView zoomScalePageLayoutView="0" workbookViewId="0" topLeftCell="A6">
      <selection activeCell="C9" sqref="C9"/>
    </sheetView>
  </sheetViews>
  <sheetFormatPr defaultColWidth="9.00390625" defaultRowHeight="12.75"/>
  <cols>
    <col min="1" max="1" width="4.25390625" style="0" customWidth="1"/>
    <col min="2" max="2" width="12.875" style="0" hidden="1" customWidth="1"/>
    <col min="3" max="3" width="5.00390625" style="0" customWidth="1"/>
    <col min="4" max="4" width="28.125" style="0" bestFit="1" customWidth="1"/>
    <col min="5" max="5" width="23.625" style="0" hidden="1" customWidth="1"/>
    <col min="6" max="6" width="20.75390625" style="0" hidden="1" customWidth="1"/>
    <col min="7" max="7" width="24.875" style="0" customWidth="1"/>
    <col min="8" max="8" width="5.75390625" style="0" bestFit="1" customWidth="1"/>
    <col min="9" max="9" width="8.75390625" style="13" customWidth="1"/>
    <col min="10" max="10" width="3.625" style="70" customWidth="1"/>
    <col min="11" max="11" width="6.375" style="5" customWidth="1"/>
    <col min="12" max="12" width="5.875" style="0" customWidth="1"/>
    <col min="13" max="13" width="8.625" style="0" customWidth="1"/>
    <col min="14" max="14" width="4.25390625" style="0" customWidth="1"/>
    <col min="15" max="20" width="3.00390625" style="0" bestFit="1" customWidth="1"/>
    <col min="21" max="22" width="3.125" style="70" customWidth="1"/>
    <col min="23" max="23" width="7.625" style="0" customWidth="1"/>
    <col min="24" max="29" width="3.00390625" style="0" bestFit="1" customWidth="1"/>
    <col min="30" max="31" width="3.125" style="70" customWidth="1"/>
    <col min="32" max="32" width="5.75390625" style="0" customWidth="1"/>
    <col min="33" max="33" width="6.125" style="0" customWidth="1"/>
    <col min="34" max="39" width="3.00390625" style="0" bestFit="1" customWidth="1"/>
    <col min="40" max="41" width="3.125" style="70" customWidth="1"/>
    <col min="42" max="42" width="5.375" style="2" customWidth="1"/>
    <col min="43" max="48" width="3.00390625" style="2" bestFit="1" customWidth="1"/>
    <col min="49" max="50" width="3.125" style="70" customWidth="1"/>
    <col min="51" max="51" width="6.75390625" style="0" customWidth="1"/>
    <col min="52" max="52" width="5.75390625" style="0" customWidth="1"/>
    <col min="53" max="58" width="3.00390625" style="0" bestFit="1" customWidth="1"/>
    <col min="59" max="60" width="3.125" style="70" customWidth="1"/>
    <col min="61" max="61" width="6.75390625" style="0" customWidth="1"/>
    <col min="62" max="62" width="8.75390625" style="13" customWidth="1"/>
    <col min="63" max="63" width="6.75390625" style="65" customWidth="1"/>
    <col min="64" max="65" width="8.75390625" style="13" customWidth="1"/>
    <col min="66" max="66" width="8.75390625" style="5" customWidth="1"/>
    <col min="67" max="67" width="8.00390625" style="1" customWidth="1"/>
    <col min="68" max="68" width="8.875" style="1" customWidth="1"/>
  </cols>
  <sheetData>
    <row r="1" spans="1:70" s="43" customFormat="1" ht="17.25" customHeight="1" hidden="1">
      <c r="A1" s="44" t="str">
        <f>Osnovni_podatki!B7</f>
        <v>Gasilska zveza Tržič</v>
      </c>
      <c r="B1" s="44"/>
      <c r="C1" s="44"/>
      <c r="D1" s="44"/>
      <c r="E1" s="44"/>
      <c r="F1" s="44"/>
      <c r="G1" s="44"/>
      <c r="H1" s="44"/>
      <c r="I1" s="45" t="str">
        <f>Osnovni_podatki!B6</f>
        <v>Tekmovanje priptavnikov v orientaciji GZ Tržič</v>
      </c>
      <c r="J1" s="66"/>
      <c r="K1" s="44"/>
      <c r="L1" s="44"/>
      <c r="M1" s="44"/>
      <c r="N1" s="44"/>
      <c r="O1" s="44"/>
      <c r="P1" s="44"/>
      <c r="Q1" s="44"/>
      <c r="R1" s="44"/>
      <c r="S1" s="44"/>
      <c r="T1" s="44"/>
      <c r="U1" s="66"/>
      <c r="V1" s="66"/>
      <c r="W1" s="45"/>
      <c r="X1" s="45"/>
      <c r="Y1" s="45"/>
      <c r="Z1" s="45"/>
      <c r="AA1" s="45"/>
      <c r="AB1" s="45"/>
      <c r="AC1" s="45"/>
      <c r="AD1" s="66"/>
      <c r="AE1" s="66"/>
      <c r="AN1" s="66"/>
      <c r="AO1" s="66"/>
      <c r="AP1" s="45"/>
      <c r="AQ1" s="45"/>
      <c r="AR1" s="45"/>
      <c r="AS1" s="45"/>
      <c r="AT1" s="45"/>
      <c r="AU1" s="45"/>
      <c r="AV1" s="45"/>
      <c r="AW1" s="66"/>
      <c r="AX1" s="66"/>
      <c r="AY1" s="45"/>
      <c r="AZ1" s="45"/>
      <c r="BA1" s="45"/>
      <c r="BB1" s="45"/>
      <c r="BC1" s="45"/>
      <c r="BD1" s="45"/>
      <c r="BE1" s="45"/>
      <c r="BF1" s="45"/>
      <c r="BG1" s="66"/>
      <c r="BH1" s="66"/>
      <c r="BI1" s="45"/>
      <c r="BJ1" s="45"/>
      <c r="BK1" s="62"/>
      <c r="BL1" s="45"/>
      <c r="BM1" s="45"/>
      <c r="BN1" s="46"/>
      <c r="BO1" s="46"/>
      <c r="BP1" s="47" t="str">
        <f>Osnovni_podatki!B8&amp;", "&amp;TEXT(Osnovni_podatki!B9,"dd. mmmm yyyy")</f>
        <v>Lom pod Storžičem, 04. junij 2022</v>
      </c>
      <c r="BR1" s="46"/>
    </row>
    <row r="2" spans="1:75" s="1" customFormat="1" ht="18" hidden="1">
      <c r="A2" s="48"/>
      <c r="B2" s="48"/>
      <c r="C2" s="48"/>
      <c r="D2" s="37"/>
      <c r="E2" s="49"/>
      <c r="F2" s="49"/>
      <c r="G2" s="49"/>
      <c r="H2" s="49"/>
      <c r="I2" s="49"/>
      <c r="J2" s="67"/>
      <c r="K2" s="49"/>
      <c r="L2" s="49"/>
      <c r="M2" s="49"/>
      <c r="N2" s="49"/>
      <c r="O2" s="49"/>
      <c r="P2" s="49"/>
      <c r="Q2" s="49"/>
      <c r="R2" s="49"/>
      <c r="S2" s="49"/>
      <c r="T2" s="49"/>
      <c r="U2" s="67"/>
      <c r="V2" s="67"/>
      <c r="W2" s="54"/>
      <c r="X2" s="54"/>
      <c r="Y2" s="54"/>
      <c r="Z2" s="54"/>
      <c r="AA2" s="54"/>
      <c r="AB2" s="54"/>
      <c r="AC2" s="54"/>
      <c r="AD2" s="67"/>
      <c r="AE2" s="67"/>
      <c r="AF2" s="48"/>
      <c r="AG2" s="50"/>
      <c r="AH2" s="50"/>
      <c r="AI2" s="50"/>
      <c r="AJ2" s="50"/>
      <c r="AK2" s="50"/>
      <c r="AL2" s="50"/>
      <c r="AM2" s="50"/>
      <c r="AN2" s="67"/>
      <c r="AO2" s="67"/>
      <c r="AP2" s="53"/>
      <c r="AQ2" s="53"/>
      <c r="AR2" s="53"/>
      <c r="AS2" s="53"/>
      <c r="AT2" s="53"/>
      <c r="AU2" s="53"/>
      <c r="AV2" s="53"/>
      <c r="AW2" s="67"/>
      <c r="AX2" s="67"/>
      <c r="AY2" s="51"/>
      <c r="AZ2" s="52"/>
      <c r="BA2" s="52"/>
      <c r="BB2" s="52"/>
      <c r="BC2" s="52"/>
      <c r="BD2" s="52"/>
      <c r="BE2" s="52"/>
      <c r="BF2" s="52"/>
      <c r="BG2" s="67"/>
      <c r="BH2" s="67"/>
      <c r="BI2" s="50"/>
      <c r="BJ2" s="50"/>
      <c r="BK2" s="63"/>
      <c r="BL2" s="52"/>
      <c r="BM2" s="52"/>
      <c r="BN2" s="52"/>
      <c r="BO2" s="48"/>
      <c r="BP2" s="55"/>
      <c r="BQ2" s="55"/>
      <c r="BR2" s="48"/>
      <c r="BS2" s="48"/>
      <c r="BT2" s="4"/>
      <c r="BU2" s="4"/>
      <c r="BV2" s="4"/>
      <c r="BW2" s="4"/>
    </row>
    <row r="3" spans="1:75" ht="12.75" hidden="1">
      <c r="A3" s="37"/>
      <c r="B3" s="37"/>
      <c r="C3" s="37"/>
      <c r="D3" s="37"/>
      <c r="E3" s="37"/>
      <c r="F3" s="37"/>
      <c r="G3" s="37"/>
      <c r="H3" s="37"/>
      <c r="I3" s="37"/>
      <c r="J3" s="68"/>
      <c r="K3" s="37"/>
      <c r="L3" s="37"/>
      <c r="M3" s="37"/>
      <c r="N3" s="37"/>
      <c r="O3" s="37"/>
      <c r="P3" s="37"/>
      <c r="Q3" s="37"/>
      <c r="R3" s="37"/>
      <c r="S3" s="37"/>
      <c r="T3" s="37"/>
      <c r="U3" s="68"/>
      <c r="V3" s="68"/>
      <c r="W3" s="37"/>
      <c r="X3" s="37"/>
      <c r="Y3" s="37"/>
      <c r="Z3" s="37"/>
      <c r="AA3" s="37"/>
      <c r="AB3" s="37"/>
      <c r="AC3" s="37"/>
      <c r="AD3" s="68"/>
      <c r="AE3" s="68"/>
      <c r="AF3" s="56"/>
      <c r="AG3" s="56"/>
      <c r="AH3" s="56"/>
      <c r="AI3" s="56"/>
      <c r="AJ3" s="56"/>
      <c r="AK3" s="56"/>
      <c r="AL3" s="56"/>
      <c r="AM3" s="56"/>
      <c r="AN3" s="68"/>
      <c r="AO3" s="68"/>
      <c r="AP3" s="56"/>
      <c r="AQ3" s="56"/>
      <c r="AR3" s="56"/>
      <c r="AS3" s="56"/>
      <c r="AT3" s="56"/>
      <c r="AU3" s="56"/>
      <c r="AV3" s="56"/>
      <c r="AW3" s="68"/>
      <c r="AX3" s="68"/>
      <c r="AY3" s="56"/>
      <c r="AZ3" s="26"/>
      <c r="BA3" s="26"/>
      <c r="BB3" s="26"/>
      <c r="BC3" s="26"/>
      <c r="BD3" s="26"/>
      <c r="BE3" s="26"/>
      <c r="BF3" s="26"/>
      <c r="BG3" s="68"/>
      <c r="BH3" s="68"/>
      <c r="BI3" s="37"/>
      <c r="BJ3" s="37"/>
      <c r="BK3" s="64"/>
      <c r="BL3" s="26"/>
      <c r="BM3" s="26"/>
      <c r="BN3" s="27"/>
      <c r="BO3" s="48"/>
      <c r="BP3" s="48"/>
      <c r="BQ3" s="37"/>
      <c r="BR3" s="37"/>
      <c r="BS3" s="37"/>
      <c r="BT3" s="3"/>
      <c r="BU3" s="3"/>
      <c r="BV3" s="3"/>
      <c r="BW3" s="3"/>
    </row>
    <row r="4" spans="1:75" ht="18" customHeight="1" hidden="1">
      <c r="A4" s="37"/>
      <c r="B4" s="37"/>
      <c r="C4" s="37"/>
      <c r="D4" s="60" t="s">
        <v>62</v>
      </c>
      <c r="E4" s="37"/>
      <c r="F4" s="37"/>
      <c r="G4" s="37"/>
      <c r="H4" s="37"/>
      <c r="I4" s="37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68"/>
      <c r="V4" s="68"/>
      <c r="W4" s="37"/>
      <c r="X4" s="37"/>
      <c r="Y4" s="37"/>
      <c r="Z4" s="37"/>
      <c r="AA4" s="37"/>
      <c r="AB4" s="37"/>
      <c r="AC4" s="37"/>
      <c r="AD4" s="68"/>
      <c r="AE4" s="68"/>
      <c r="AF4" s="37"/>
      <c r="AG4" s="37"/>
      <c r="AH4" s="37"/>
      <c r="AI4" s="37"/>
      <c r="AJ4" s="37"/>
      <c r="AK4" s="37"/>
      <c r="AL4" s="37"/>
      <c r="AM4" s="37"/>
      <c r="AN4" s="68"/>
      <c r="AO4" s="68"/>
      <c r="AP4" s="37"/>
      <c r="AQ4" s="37"/>
      <c r="AR4" s="37"/>
      <c r="AS4" s="37"/>
      <c r="AT4" s="37"/>
      <c r="AU4" s="37"/>
      <c r="AV4" s="37"/>
      <c r="AW4" s="68"/>
      <c r="AX4" s="68"/>
      <c r="AY4" s="37"/>
      <c r="AZ4" s="37"/>
      <c r="BA4" s="37"/>
      <c r="BB4" s="37"/>
      <c r="BC4" s="37"/>
      <c r="BD4" s="37"/>
      <c r="BE4" s="37"/>
      <c r="BF4" s="37"/>
      <c r="BG4" s="68"/>
      <c r="BH4" s="68"/>
      <c r="BI4" s="37"/>
      <c r="BJ4" s="37"/>
      <c r="BK4" s="64"/>
      <c r="BL4" s="26"/>
      <c r="BM4" s="48"/>
      <c r="BN4" s="48"/>
      <c r="BO4" s="48"/>
      <c r="BP4" s="48"/>
      <c r="BQ4" s="48"/>
      <c r="BR4" s="48"/>
      <c r="BS4" s="37"/>
      <c r="BT4" s="3"/>
      <c r="BU4" s="3"/>
      <c r="BV4" s="3"/>
      <c r="BW4" s="3"/>
    </row>
    <row r="5" spans="1:75" ht="18" customHeight="1" hidden="1">
      <c r="A5" s="37"/>
      <c r="B5" s="37"/>
      <c r="C5" s="37"/>
      <c r="D5" s="60"/>
      <c r="E5" s="37"/>
      <c r="F5" s="37"/>
      <c r="G5" s="37"/>
      <c r="H5" s="37"/>
      <c r="I5" s="37"/>
      <c r="J5" s="68"/>
      <c r="K5" s="37"/>
      <c r="L5" s="37"/>
      <c r="M5" s="37"/>
      <c r="N5" s="37"/>
      <c r="O5" s="37"/>
      <c r="P5" s="37"/>
      <c r="Q5" s="37"/>
      <c r="R5" s="37"/>
      <c r="S5" s="37"/>
      <c r="T5" s="37"/>
      <c r="U5" s="68"/>
      <c r="V5" s="68"/>
      <c r="W5" s="37"/>
      <c r="X5" s="37"/>
      <c r="Y5" s="37"/>
      <c r="Z5" s="37"/>
      <c r="AA5" s="37"/>
      <c r="AB5" s="37"/>
      <c r="AC5" s="37"/>
      <c r="AD5" s="68"/>
      <c r="AE5" s="68"/>
      <c r="AF5" s="37"/>
      <c r="AG5" s="37"/>
      <c r="AH5" s="37"/>
      <c r="AI5" s="37"/>
      <c r="AJ5" s="37"/>
      <c r="AK5" s="37"/>
      <c r="AL5" s="37"/>
      <c r="AM5" s="37"/>
      <c r="AN5" s="68"/>
      <c r="AO5" s="68"/>
      <c r="AP5" s="37"/>
      <c r="AQ5" s="37"/>
      <c r="AR5" s="37"/>
      <c r="AS5" s="37"/>
      <c r="AT5" s="37"/>
      <c r="AU5" s="37"/>
      <c r="AV5" s="37"/>
      <c r="AW5" s="68"/>
      <c r="AX5" s="68"/>
      <c r="AY5" s="37"/>
      <c r="AZ5" s="37"/>
      <c r="BA5" s="37"/>
      <c r="BB5" s="37"/>
      <c r="BC5" s="37"/>
      <c r="BD5" s="37"/>
      <c r="BE5" s="37"/>
      <c r="BF5" s="37"/>
      <c r="BG5" s="68"/>
      <c r="BH5" s="68"/>
      <c r="BI5" s="37"/>
      <c r="BJ5" s="37"/>
      <c r="BK5" s="64"/>
      <c r="BL5" s="26"/>
      <c r="BM5" s="48"/>
      <c r="BN5" s="48"/>
      <c r="BO5" s="48"/>
      <c r="BP5" s="48"/>
      <c r="BQ5" s="48"/>
      <c r="BR5" s="48"/>
      <c r="BS5" s="37"/>
      <c r="BT5" s="3"/>
      <c r="BU5" s="3"/>
      <c r="BV5" s="3"/>
      <c r="BW5" s="3"/>
    </row>
    <row r="6" spans="1:75" ht="18" customHeight="1">
      <c r="A6" s="158" t="s">
        <v>14</v>
      </c>
      <c r="B6" s="158" t="s">
        <v>13</v>
      </c>
      <c r="C6" s="158" t="s">
        <v>34</v>
      </c>
      <c r="D6" s="158" t="s">
        <v>4</v>
      </c>
      <c r="E6" s="158" t="s">
        <v>18</v>
      </c>
      <c r="F6" s="158" t="s">
        <v>28</v>
      </c>
      <c r="G6" s="158" t="s">
        <v>29</v>
      </c>
      <c r="H6" s="158" t="s">
        <v>30</v>
      </c>
      <c r="I6" s="171" t="s">
        <v>15</v>
      </c>
      <c r="J6" s="155" t="s">
        <v>40</v>
      </c>
      <c r="K6" s="147" t="s">
        <v>6</v>
      </c>
      <c r="L6" s="148"/>
      <c r="M6" s="148"/>
      <c r="N6" s="149"/>
      <c r="O6" s="119"/>
      <c r="P6" s="119"/>
      <c r="Q6" s="119"/>
      <c r="R6" s="119"/>
      <c r="S6" s="119"/>
      <c r="T6" s="119"/>
      <c r="U6" s="61"/>
      <c r="V6" s="69"/>
      <c r="W6" s="114" t="s">
        <v>5</v>
      </c>
      <c r="X6" s="120"/>
      <c r="Y6" s="120"/>
      <c r="Z6" s="120"/>
      <c r="AA6" s="120"/>
      <c r="AB6" s="120"/>
      <c r="AC6" s="120"/>
      <c r="AD6" s="61"/>
      <c r="AE6" s="69"/>
      <c r="AF6" s="174" t="s">
        <v>0</v>
      </c>
      <c r="AG6" s="175"/>
      <c r="AH6" s="125"/>
      <c r="AI6" s="125"/>
      <c r="AJ6" s="125"/>
      <c r="AK6" s="125"/>
      <c r="AL6" s="125"/>
      <c r="AM6" s="125"/>
      <c r="AN6" s="61"/>
      <c r="AO6" s="69"/>
      <c r="AP6" s="115" t="s">
        <v>2</v>
      </c>
      <c r="AQ6" s="122"/>
      <c r="AR6" s="122"/>
      <c r="AS6" s="122"/>
      <c r="AT6" s="122"/>
      <c r="AU6" s="122"/>
      <c r="AV6" s="122"/>
      <c r="AW6" s="61"/>
      <c r="AX6" s="69"/>
      <c r="AY6" s="174" t="s">
        <v>1</v>
      </c>
      <c r="AZ6" s="175"/>
      <c r="BA6" s="125"/>
      <c r="BB6" s="125"/>
      <c r="BC6" s="125"/>
      <c r="BD6" s="125"/>
      <c r="BE6" s="125"/>
      <c r="BF6" s="125"/>
      <c r="BG6" s="61"/>
      <c r="BH6" s="69"/>
      <c r="BI6" s="114" t="s">
        <v>10</v>
      </c>
      <c r="BJ6" s="154" t="s">
        <v>32</v>
      </c>
      <c r="BK6" s="135" t="s">
        <v>59</v>
      </c>
      <c r="BL6" s="154" t="s">
        <v>33</v>
      </c>
      <c r="BM6" s="154" t="s">
        <v>17</v>
      </c>
      <c r="BN6" s="154" t="s">
        <v>16</v>
      </c>
      <c r="BO6" s="154" t="s">
        <v>19</v>
      </c>
      <c r="BP6" s="152" t="s">
        <v>3</v>
      </c>
      <c r="BQ6" s="48"/>
      <c r="BR6" s="48"/>
      <c r="BS6" s="37"/>
      <c r="BT6" s="3"/>
      <c r="BU6" s="3"/>
      <c r="BV6" s="3"/>
      <c r="BW6" s="3"/>
    </row>
    <row r="7" spans="1:75" ht="45.75" customHeight="1">
      <c r="A7" s="158"/>
      <c r="B7" s="158"/>
      <c r="C7" s="158"/>
      <c r="D7" s="158"/>
      <c r="E7" s="158"/>
      <c r="F7" s="158"/>
      <c r="G7" s="158"/>
      <c r="H7" s="158"/>
      <c r="I7" s="172"/>
      <c r="J7" s="156"/>
      <c r="K7" s="141" t="s">
        <v>63</v>
      </c>
      <c r="L7" s="133"/>
      <c r="M7" s="79" t="s">
        <v>56</v>
      </c>
      <c r="N7" s="150" t="s">
        <v>53</v>
      </c>
      <c r="O7" s="123"/>
      <c r="P7" s="123"/>
      <c r="Q7" s="123"/>
      <c r="R7" s="123"/>
      <c r="S7" s="123"/>
      <c r="T7" s="123"/>
      <c r="U7" s="141" t="s">
        <v>37</v>
      </c>
      <c r="V7" s="133"/>
      <c r="W7" s="77" t="s">
        <v>51</v>
      </c>
      <c r="X7" s="127"/>
      <c r="Y7" s="127"/>
      <c r="Z7" s="127"/>
      <c r="AA7" s="127"/>
      <c r="AB7" s="127"/>
      <c r="AC7" s="127"/>
      <c r="AD7" s="141" t="s">
        <v>37</v>
      </c>
      <c r="AE7" s="133"/>
      <c r="AF7" s="133" t="s">
        <v>55</v>
      </c>
      <c r="AG7" s="134"/>
      <c r="AH7" s="118"/>
      <c r="AI7" s="118"/>
      <c r="AJ7" s="118"/>
      <c r="AK7" s="118"/>
      <c r="AL7" s="118"/>
      <c r="AM7" s="118"/>
      <c r="AN7" s="141" t="s">
        <v>37</v>
      </c>
      <c r="AO7" s="133"/>
      <c r="AP7" s="116" t="s">
        <v>64</v>
      </c>
      <c r="AQ7" s="116"/>
      <c r="AR7" s="116"/>
      <c r="AS7" s="116"/>
      <c r="AT7" s="116"/>
      <c r="AU7" s="116"/>
      <c r="AV7" s="116"/>
      <c r="AW7" s="141" t="s">
        <v>37</v>
      </c>
      <c r="AX7" s="133"/>
      <c r="AY7" s="133" t="s">
        <v>35</v>
      </c>
      <c r="AZ7" s="134"/>
      <c r="BA7" s="118"/>
      <c r="BB7" s="118"/>
      <c r="BC7" s="118"/>
      <c r="BD7" s="118"/>
      <c r="BE7" s="118"/>
      <c r="BF7" s="118"/>
      <c r="BG7" s="141" t="s">
        <v>37</v>
      </c>
      <c r="BH7" s="133"/>
      <c r="BI7" s="77" t="s">
        <v>31</v>
      </c>
      <c r="BJ7" s="154"/>
      <c r="BK7" s="136"/>
      <c r="BL7" s="154"/>
      <c r="BM7" s="154"/>
      <c r="BN7" s="154"/>
      <c r="BO7" s="154"/>
      <c r="BP7" s="152"/>
      <c r="BQ7" s="48"/>
      <c r="BR7" s="48"/>
      <c r="BS7" s="37"/>
      <c r="BT7" s="3"/>
      <c r="BU7" s="3"/>
      <c r="BV7" s="3"/>
      <c r="BW7" s="3"/>
    </row>
    <row r="8" spans="1:75" ht="15" customHeight="1">
      <c r="A8" s="158"/>
      <c r="B8" s="158"/>
      <c r="C8" s="158"/>
      <c r="D8" s="158"/>
      <c r="E8" s="158"/>
      <c r="F8" s="158"/>
      <c r="G8" s="158"/>
      <c r="H8" s="158"/>
      <c r="I8" s="173"/>
      <c r="J8" s="157"/>
      <c r="K8" s="33" t="s">
        <v>8</v>
      </c>
      <c r="L8" s="71" t="s">
        <v>7</v>
      </c>
      <c r="M8" s="71"/>
      <c r="N8" s="151"/>
      <c r="O8" s="71" t="s">
        <v>74</v>
      </c>
      <c r="P8" s="71" t="s">
        <v>75</v>
      </c>
      <c r="Q8" s="71" t="s">
        <v>76</v>
      </c>
      <c r="R8" s="71" t="s">
        <v>74</v>
      </c>
      <c r="S8" s="71" t="s">
        <v>75</v>
      </c>
      <c r="T8" s="71" t="s">
        <v>76</v>
      </c>
      <c r="U8" s="72" t="s">
        <v>38</v>
      </c>
      <c r="V8" s="73" t="s">
        <v>39</v>
      </c>
      <c r="W8" s="34" t="s">
        <v>7</v>
      </c>
      <c r="X8" s="71" t="s">
        <v>74</v>
      </c>
      <c r="Y8" s="71" t="s">
        <v>75</v>
      </c>
      <c r="Z8" s="71" t="s">
        <v>76</v>
      </c>
      <c r="AA8" s="71" t="s">
        <v>74</v>
      </c>
      <c r="AB8" s="71" t="s">
        <v>75</v>
      </c>
      <c r="AC8" s="71" t="s">
        <v>76</v>
      </c>
      <c r="AD8" s="72" t="s">
        <v>38</v>
      </c>
      <c r="AE8" s="73" t="s">
        <v>39</v>
      </c>
      <c r="AF8" s="71" t="s">
        <v>8</v>
      </c>
      <c r="AG8" s="34" t="s">
        <v>7</v>
      </c>
      <c r="AH8" s="71" t="s">
        <v>74</v>
      </c>
      <c r="AI8" s="71" t="s">
        <v>75</v>
      </c>
      <c r="AJ8" s="71" t="s">
        <v>76</v>
      </c>
      <c r="AK8" s="71" t="s">
        <v>74</v>
      </c>
      <c r="AL8" s="71" t="s">
        <v>75</v>
      </c>
      <c r="AM8" s="71" t="s">
        <v>76</v>
      </c>
      <c r="AN8" s="72" t="s">
        <v>38</v>
      </c>
      <c r="AO8" s="73" t="s">
        <v>39</v>
      </c>
      <c r="AP8" s="71" t="s">
        <v>7</v>
      </c>
      <c r="AQ8" s="71" t="s">
        <v>74</v>
      </c>
      <c r="AR8" s="71" t="s">
        <v>75</v>
      </c>
      <c r="AS8" s="71" t="s">
        <v>76</v>
      </c>
      <c r="AT8" s="71" t="s">
        <v>74</v>
      </c>
      <c r="AU8" s="71" t="s">
        <v>75</v>
      </c>
      <c r="AV8" s="71" t="s">
        <v>76</v>
      </c>
      <c r="AW8" s="72" t="s">
        <v>38</v>
      </c>
      <c r="AX8" s="73" t="s">
        <v>39</v>
      </c>
      <c r="AY8" s="71" t="s">
        <v>8</v>
      </c>
      <c r="AZ8" s="34" t="s">
        <v>7</v>
      </c>
      <c r="BA8" s="71" t="s">
        <v>74</v>
      </c>
      <c r="BB8" s="71" t="s">
        <v>75</v>
      </c>
      <c r="BC8" s="71" t="s">
        <v>76</v>
      </c>
      <c r="BD8" s="71" t="s">
        <v>74</v>
      </c>
      <c r="BE8" s="71" t="s">
        <v>75</v>
      </c>
      <c r="BF8" s="71" t="s">
        <v>76</v>
      </c>
      <c r="BG8" s="72" t="s">
        <v>38</v>
      </c>
      <c r="BH8" s="73" t="s">
        <v>39</v>
      </c>
      <c r="BI8" s="34" t="s">
        <v>7</v>
      </c>
      <c r="BJ8" s="154"/>
      <c r="BK8" s="137"/>
      <c r="BL8" s="154"/>
      <c r="BM8" s="154"/>
      <c r="BN8" s="154"/>
      <c r="BO8" s="154"/>
      <c r="BP8" s="152"/>
      <c r="BQ8" s="48"/>
      <c r="BR8" s="48"/>
      <c r="BS8" s="37"/>
      <c r="BT8" s="3"/>
      <c r="BU8" s="3"/>
      <c r="BV8" s="3"/>
      <c r="BW8" s="3"/>
    </row>
    <row r="9" spans="1:73" ht="12.75">
      <c r="A9" s="28">
        <v>1</v>
      </c>
      <c r="B9" s="32"/>
      <c r="C9" s="22"/>
      <c r="D9" s="23"/>
      <c r="E9" s="21"/>
      <c r="F9" s="21"/>
      <c r="G9" s="21"/>
      <c r="H9" s="16">
        <v>1000</v>
      </c>
      <c r="I9" s="14"/>
      <c r="J9" s="78"/>
      <c r="K9" s="24"/>
      <c r="L9" s="11"/>
      <c r="M9" s="25"/>
      <c r="N9" s="78">
        <f aca="true" t="shared" si="0" ref="N9:N42">IF(HOUR(M9-BJ9)*60+MINUTE(M9-BJ9)&lt;=10,0,(HOUR(M9-BJ9)*60+MINUTE(M9-BJ9))-10)</f>
        <v>0</v>
      </c>
      <c r="O9" s="129"/>
      <c r="P9" s="130"/>
      <c r="Q9" s="131"/>
      <c r="R9" s="129"/>
      <c r="S9" s="130"/>
      <c r="T9" s="131"/>
      <c r="U9" s="128">
        <f>ROUNDDOWN(((R9*3600+S9*60+T9)-(O9*3600+P9*60+Q9))/60,0)</f>
        <v>0</v>
      </c>
      <c r="V9" s="75">
        <f>MOD((R9*3600+S9*60+T9)-(O9*3600+P9*60+Q9),60)</f>
        <v>0</v>
      </c>
      <c r="W9" s="78"/>
      <c r="X9" s="129"/>
      <c r="Y9" s="130"/>
      <c r="Z9" s="131"/>
      <c r="AA9" s="129"/>
      <c r="AB9" s="130"/>
      <c r="AC9" s="131"/>
      <c r="AD9" s="128">
        <f>ROUNDDOWN(((AA9*3600+AB9*60+AC9)-(X9*3600+Y9*60+Z9))/60,0)</f>
        <v>0</v>
      </c>
      <c r="AE9" s="75">
        <f>MOD((AA9*3600+AB9*60+AC9)-(X9*3600+Y9*60+Z9),60)</f>
        <v>0</v>
      </c>
      <c r="AF9" s="9"/>
      <c r="AG9" s="126"/>
      <c r="AH9" s="129"/>
      <c r="AI9" s="130"/>
      <c r="AJ9" s="131"/>
      <c r="AK9" s="129"/>
      <c r="AL9" s="130"/>
      <c r="AM9" s="131"/>
      <c r="AN9" s="128">
        <f>ROUNDDOWN(((AK9*3600+AL9*60+AM9)-(AH9*3600+AI9*60+AJ9))/60,0)</f>
        <v>0</v>
      </c>
      <c r="AO9" s="75">
        <f>MOD((AK9*3600+AL9*60+AM9)-(AH9*3600+AI9*60+AJ9),60)</f>
        <v>0</v>
      </c>
      <c r="AP9" s="11"/>
      <c r="AQ9" s="129"/>
      <c r="AR9" s="130"/>
      <c r="AS9" s="131"/>
      <c r="AT9" s="129"/>
      <c r="AU9" s="130"/>
      <c r="AV9" s="131"/>
      <c r="AW9" s="74">
        <f>ROUNDDOWN(((AT9*3600+AU9*60+AV9)-(AQ9*3600+AR9*60+AS9))/60,0)</f>
        <v>0</v>
      </c>
      <c r="AX9" s="75">
        <f>MOD((AT9*3600+AU9*60+AV9)-(AQ9*3600+AR9*60+AS9),60)</f>
        <v>0</v>
      </c>
      <c r="AY9" s="9"/>
      <c r="AZ9" s="8"/>
      <c r="BA9" s="129"/>
      <c r="BB9" s="130"/>
      <c r="BC9" s="131"/>
      <c r="BD9" s="129"/>
      <c r="BE9" s="130"/>
      <c r="BF9" s="131"/>
      <c r="BG9" s="74">
        <f>ROUNDDOWN(((BD9*3600+BE9*60+BF9)-(BA9*3600+BB9*60+BC9))/60,0)</f>
        <v>0</v>
      </c>
      <c r="BH9" s="75">
        <f>MOD((BD9*3600+BE9*60+BF9)-(BA9*3600+BB9*60+BC9),60)</f>
        <v>0</v>
      </c>
      <c r="BI9" s="11"/>
      <c r="BJ9" s="12"/>
      <c r="BK9" s="113"/>
      <c r="BL9" s="12">
        <f aca="true" t="shared" si="1" ref="BL9:BL42">TIME(,U9+AD9+AN9+AW9+BG9,V9+AE9+AO9+AX9+BH9)</f>
        <v>0</v>
      </c>
      <c r="BM9" s="15">
        <f aca="true" t="shared" si="2" ref="BM9:BM42">BJ9-I9-BL9</f>
        <v>0</v>
      </c>
      <c r="BN9" s="36">
        <f>((((HOUR(BM9))*3600)+((MINUTE(BM9))*60)+(SECOND(BM9)))*2)/60</f>
        <v>0</v>
      </c>
      <c r="BO9" s="36">
        <f>K9+L9+W9+AF9+AG9+AP9+AY9+AZ9+BI9+BN9+J9+N9+BK9</f>
        <v>0</v>
      </c>
      <c r="BP9" s="7">
        <f aca="true" t="shared" si="3" ref="BP9:BP42">H9-BO9</f>
        <v>1000</v>
      </c>
      <c r="BQ9" s="6"/>
      <c r="BR9" s="6"/>
      <c r="BS9" s="3"/>
      <c r="BT9" s="3"/>
      <c r="BU9" s="3"/>
    </row>
    <row r="10" spans="1:73" ht="12.75">
      <c r="A10" s="28">
        <v>2</v>
      </c>
      <c r="B10" s="32"/>
      <c r="C10" s="22"/>
      <c r="D10" s="23"/>
      <c r="E10" s="21"/>
      <c r="F10" s="21"/>
      <c r="G10" s="21"/>
      <c r="H10" s="16">
        <v>1000</v>
      </c>
      <c r="I10" s="14"/>
      <c r="J10" s="78"/>
      <c r="K10" s="24"/>
      <c r="L10" s="11"/>
      <c r="M10" s="25"/>
      <c r="N10" s="78">
        <f t="shared" si="0"/>
        <v>0</v>
      </c>
      <c r="O10" s="129"/>
      <c r="P10" s="130"/>
      <c r="Q10" s="131"/>
      <c r="R10" s="129"/>
      <c r="S10" s="130"/>
      <c r="T10" s="131"/>
      <c r="U10" s="128">
        <f aca="true" t="shared" si="4" ref="U10:U42">ROUNDDOWN(((R10*3600+S10*60+T10)-(O10*3600+P10*60+Q10))/60,0)</f>
        <v>0</v>
      </c>
      <c r="V10" s="75">
        <f aca="true" t="shared" si="5" ref="V10:V42">MOD((R10*3600+S10*60+T10)-(O10*3600+P10*60+Q10),60)</f>
        <v>0</v>
      </c>
      <c r="W10" s="78"/>
      <c r="X10" s="129"/>
      <c r="Y10" s="130"/>
      <c r="Z10" s="131"/>
      <c r="AA10" s="129"/>
      <c r="AB10" s="130"/>
      <c r="AC10" s="131"/>
      <c r="AD10" s="128">
        <f aca="true" t="shared" si="6" ref="AD10:AD42">ROUNDDOWN(((AA10*3600+AB10*60+AC10)-(X10*3600+Y10*60+Z10))/60,0)</f>
        <v>0</v>
      </c>
      <c r="AE10" s="75">
        <f aca="true" t="shared" si="7" ref="AE10:AE42">MOD((AA10*3600+AB10*60+AC10)-(X10*3600+Y10*60+Z10),60)</f>
        <v>0</v>
      </c>
      <c r="AF10" s="9"/>
      <c r="AG10" s="126"/>
      <c r="AH10" s="129"/>
      <c r="AI10" s="130"/>
      <c r="AJ10" s="131"/>
      <c r="AK10" s="129"/>
      <c r="AL10" s="130"/>
      <c r="AM10" s="131"/>
      <c r="AN10" s="128">
        <f aca="true" t="shared" si="8" ref="AN10:AN42">ROUNDDOWN(((AK10*3600+AL10*60+AM10)-(AH10*3600+AI10*60+AJ10))/60,0)</f>
        <v>0</v>
      </c>
      <c r="AO10" s="75">
        <f aca="true" t="shared" si="9" ref="AO10:AO42">MOD((AK10*3600+AL10*60+AM10)-(AH10*3600+AI10*60+AJ10),60)</f>
        <v>0</v>
      </c>
      <c r="AP10" s="11"/>
      <c r="AQ10" s="129"/>
      <c r="AR10" s="130"/>
      <c r="AS10" s="131"/>
      <c r="AT10" s="129"/>
      <c r="AU10" s="130"/>
      <c r="AV10" s="131"/>
      <c r="AW10" s="74">
        <f aca="true" t="shared" si="10" ref="AW10:AW42">ROUNDDOWN(((AT10*3600+AU10*60+AV10)-(AQ10*3600+AR10*60+AS10))/60,0)</f>
        <v>0</v>
      </c>
      <c r="AX10" s="75">
        <f aca="true" t="shared" si="11" ref="AX10:AX42">MOD((AT10*3600+AU10*60+AV10)-(AQ10*3600+AR10*60+AS10),60)</f>
        <v>0</v>
      </c>
      <c r="AY10" s="9"/>
      <c r="AZ10" s="8"/>
      <c r="BA10" s="129"/>
      <c r="BB10" s="130"/>
      <c r="BC10" s="131"/>
      <c r="BD10" s="129"/>
      <c r="BE10" s="130"/>
      <c r="BF10" s="131"/>
      <c r="BG10" s="74">
        <f aca="true" t="shared" si="12" ref="BG10:BG42">ROUNDDOWN(((BD10*3600+BE10*60+BF10)-(BA10*3600+BB10*60+BC10))/60,0)</f>
        <v>0</v>
      </c>
      <c r="BH10" s="75">
        <f aca="true" t="shared" si="13" ref="BH10:BH42">MOD((BD10*3600+BE10*60+BF10)-(BA10*3600+BB10*60+BC10),60)</f>
        <v>0</v>
      </c>
      <c r="BI10" s="11"/>
      <c r="BJ10" s="12"/>
      <c r="BK10" s="113"/>
      <c r="BL10" s="12">
        <f t="shared" si="1"/>
        <v>0</v>
      </c>
      <c r="BM10" s="15">
        <f t="shared" si="2"/>
        <v>0</v>
      </c>
      <c r="BN10" s="36">
        <f aca="true" t="shared" si="14" ref="BN10:BN42">((((HOUR(BM10))*3600)+((MINUTE(BM10))*60)+(SECOND(BM10)))*2)/60</f>
        <v>0</v>
      </c>
      <c r="BO10" s="36">
        <f aca="true" t="shared" si="15" ref="BO10:BO42">K10+L10+W10+AF10+AG10+AP10+AY10+AZ10+BI10+BN10+J10+N10+BK10</f>
        <v>0</v>
      </c>
      <c r="BP10" s="7">
        <f t="shared" si="3"/>
        <v>1000</v>
      </c>
      <c r="BQ10" s="6"/>
      <c r="BR10" s="6"/>
      <c r="BS10" s="3"/>
      <c r="BT10" s="3"/>
      <c r="BU10" s="3"/>
    </row>
    <row r="11" spans="1:73" ht="12.75">
      <c r="A11" s="28">
        <v>3</v>
      </c>
      <c r="B11" s="32"/>
      <c r="C11" s="22"/>
      <c r="D11" s="23"/>
      <c r="E11" s="21"/>
      <c r="F11" s="21"/>
      <c r="G11" s="21"/>
      <c r="H11" s="16">
        <v>1000</v>
      </c>
      <c r="I11" s="14"/>
      <c r="J11" s="78"/>
      <c r="K11" s="24"/>
      <c r="L11" s="11"/>
      <c r="M11" s="25"/>
      <c r="N11" s="78">
        <f t="shared" si="0"/>
        <v>0</v>
      </c>
      <c r="O11" s="129"/>
      <c r="P11" s="130"/>
      <c r="Q11" s="131"/>
      <c r="R11" s="129"/>
      <c r="S11" s="130"/>
      <c r="T11" s="131"/>
      <c r="U11" s="128">
        <f t="shared" si="4"/>
        <v>0</v>
      </c>
      <c r="V11" s="75">
        <f t="shared" si="5"/>
        <v>0</v>
      </c>
      <c r="W11" s="78"/>
      <c r="X11" s="129"/>
      <c r="Y11" s="130"/>
      <c r="Z11" s="131"/>
      <c r="AA11" s="129"/>
      <c r="AB11" s="130"/>
      <c r="AC11" s="131"/>
      <c r="AD11" s="128">
        <f t="shared" si="6"/>
        <v>0</v>
      </c>
      <c r="AE11" s="75">
        <f t="shared" si="7"/>
        <v>0</v>
      </c>
      <c r="AF11" s="9"/>
      <c r="AG11" s="126"/>
      <c r="AH11" s="129"/>
      <c r="AI11" s="130"/>
      <c r="AJ11" s="131"/>
      <c r="AK11" s="129"/>
      <c r="AL11" s="130"/>
      <c r="AM11" s="131"/>
      <c r="AN11" s="128">
        <f t="shared" si="8"/>
        <v>0</v>
      </c>
      <c r="AO11" s="75">
        <f t="shared" si="9"/>
        <v>0</v>
      </c>
      <c r="AP11" s="11"/>
      <c r="AQ11" s="129"/>
      <c r="AR11" s="130"/>
      <c r="AS11" s="131"/>
      <c r="AT11" s="129"/>
      <c r="AU11" s="130"/>
      <c r="AV11" s="131"/>
      <c r="AW11" s="74">
        <f t="shared" si="10"/>
        <v>0</v>
      </c>
      <c r="AX11" s="75">
        <f t="shared" si="11"/>
        <v>0</v>
      </c>
      <c r="AY11" s="9"/>
      <c r="AZ11" s="8"/>
      <c r="BA11" s="129"/>
      <c r="BB11" s="130"/>
      <c r="BC11" s="131"/>
      <c r="BD11" s="129"/>
      <c r="BE11" s="130"/>
      <c r="BF11" s="131"/>
      <c r="BG11" s="74">
        <f t="shared" si="12"/>
        <v>0</v>
      </c>
      <c r="BH11" s="75">
        <f t="shared" si="13"/>
        <v>0</v>
      </c>
      <c r="BI11" s="11"/>
      <c r="BJ11" s="12"/>
      <c r="BK11" s="113"/>
      <c r="BL11" s="12">
        <f t="shared" si="1"/>
        <v>0</v>
      </c>
      <c r="BM11" s="15">
        <f t="shared" si="2"/>
        <v>0</v>
      </c>
      <c r="BN11" s="36">
        <f t="shared" si="14"/>
        <v>0</v>
      </c>
      <c r="BO11" s="36">
        <f t="shared" si="15"/>
        <v>0</v>
      </c>
      <c r="BP11" s="7">
        <f t="shared" si="3"/>
        <v>1000</v>
      </c>
      <c r="BQ11" s="6"/>
      <c r="BR11" s="6"/>
      <c r="BS11" s="3"/>
      <c r="BT11" s="3"/>
      <c r="BU11" s="3"/>
    </row>
    <row r="12" spans="1:73" ht="12.75">
      <c r="A12" s="28">
        <v>4</v>
      </c>
      <c r="B12" s="32"/>
      <c r="C12" s="22"/>
      <c r="D12" s="23"/>
      <c r="E12" s="21"/>
      <c r="F12" s="21"/>
      <c r="G12" s="21"/>
      <c r="H12" s="16">
        <v>1000</v>
      </c>
      <c r="I12" s="14"/>
      <c r="J12" s="78"/>
      <c r="K12" s="24"/>
      <c r="L12" s="11"/>
      <c r="M12" s="25"/>
      <c r="N12" s="78">
        <f t="shared" si="0"/>
        <v>0</v>
      </c>
      <c r="O12" s="129"/>
      <c r="P12" s="130"/>
      <c r="Q12" s="131"/>
      <c r="R12" s="129"/>
      <c r="S12" s="130"/>
      <c r="T12" s="131"/>
      <c r="U12" s="128">
        <f t="shared" si="4"/>
        <v>0</v>
      </c>
      <c r="V12" s="75">
        <f t="shared" si="5"/>
        <v>0</v>
      </c>
      <c r="W12" s="78"/>
      <c r="X12" s="129"/>
      <c r="Y12" s="130"/>
      <c r="Z12" s="131"/>
      <c r="AA12" s="129"/>
      <c r="AB12" s="130"/>
      <c r="AC12" s="131"/>
      <c r="AD12" s="128">
        <f t="shared" si="6"/>
        <v>0</v>
      </c>
      <c r="AE12" s="75">
        <f t="shared" si="7"/>
        <v>0</v>
      </c>
      <c r="AF12" s="9"/>
      <c r="AG12" s="126"/>
      <c r="AH12" s="129"/>
      <c r="AI12" s="130"/>
      <c r="AJ12" s="131"/>
      <c r="AK12" s="129"/>
      <c r="AL12" s="130"/>
      <c r="AM12" s="131"/>
      <c r="AN12" s="128">
        <f t="shared" si="8"/>
        <v>0</v>
      </c>
      <c r="AO12" s="75">
        <f t="shared" si="9"/>
        <v>0</v>
      </c>
      <c r="AP12" s="11"/>
      <c r="AQ12" s="129"/>
      <c r="AR12" s="130"/>
      <c r="AS12" s="131"/>
      <c r="AT12" s="129"/>
      <c r="AU12" s="130"/>
      <c r="AV12" s="131"/>
      <c r="AW12" s="74">
        <f t="shared" si="10"/>
        <v>0</v>
      </c>
      <c r="AX12" s="75">
        <f t="shared" si="11"/>
        <v>0</v>
      </c>
      <c r="AY12" s="9"/>
      <c r="AZ12" s="8"/>
      <c r="BA12" s="129"/>
      <c r="BB12" s="130"/>
      <c r="BC12" s="131"/>
      <c r="BD12" s="129"/>
      <c r="BE12" s="130"/>
      <c r="BF12" s="131"/>
      <c r="BG12" s="74">
        <f t="shared" si="12"/>
        <v>0</v>
      </c>
      <c r="BH12" s="75">
        <f t="shared" si="13"/>
        <v>0</v>
      </c>
      <c r="BI12" s="11"/>
      <c r="BJ12" s="12"/>
      <c r="BK12" s="113"/>
      <c r="BL12" s="12">
        <f t="shared" si="1"/>
        <v>0</v>
      </c>
      <c r="BM12" s="15">
        <f t="shared" si="2"/>
        <v>0</v>
      </c>
      <c r="BN12" s="36">
        <f t="shared" si="14"/>
        <v>0</v>
      </c>
      <c r="BO12" s="36">
        <f t="shared" si="15"/>
        <v>0</v>
      </c>
      <c r="BP12" s="7">
        <f t="shared" si="3"/>
        <v>1000</v>
      </c>
      <c r="BQ12" s="6"/>
      <c r="BR12" s="6"/>
      <c r="BS12" s="3"/>
      <c r="BT12" s="3"/>
      <c r="BU12" s="3"/>
    </row>
    <row r="13" spans="1:73" ht="12.75">
      <c r="A13" s="28">
        <v>5</v>
      </c>
      <c r="B13" s="32"/>
      <c r="C13" s="22"/>
      <c r="D13" s="23"/>
      <c r="E13" s="21"/>
      <c r="F13" s="21"/>
      <c r="G13" s="21"/>
      <c r="H13" s="16">
        <v>1000</v>
      </c>
      <c r="I13" s="14"/>
      <c r="J13" s="78"/>
      <c r="K13" s="24"/>
      <c r="L13" s="11"/>
      <c r="M13" s="25"/>
      <c r="N13" s="78">
        <f t="shared" si="0"/>
        <v>0</v>
      </c>
      <c r="O13" s="129"/>
      <c r="P13" s="130"/>
      <c r="Q13" s="131"/>
      <c r="R13" s="129"/>
      <c r="S13" s="130"/>
      <c r="T13" s="131"/>
      <c r="U13" s="128">
        <f t="shared" si="4"/>
        <v>0</v>
      </c>
      <c r="V13" s="75">
        <f t="shared" si="5"/>
        <v>0</v>
      </c>
      <c r="W13" s="78"/>
      <c r="X13" s="129"/>
      <c r="Y13" s="130"/>
      <c r="Z13" s="131"/>
      <c r="AA13" s="129"/>
      <c r="AB13" s="130"/>
      <c r="AC13" s="131"/>
      <c r="AD13" s="128">
        <f t="shared" si="6"/>
        <v>0</v>
      </c>
      <c r="AE13" s="75">
        <f t="shared" si="7"/>
        <v>0</v>
      </c>
      <c r="AF13" s="9"/>
      <c r="AG13" s="126"/>
      <c r="AH13" s="129"/>
      <c r="AI13" s="130"/>
      <c r="AJ13" s="131"/>
      <c r="AK13" s="129"/>
      <c r="AL13" s="130"/>
      <c r="AM13" s="131"/>
      <c r="AN13" s="128">
        <f t="shared" si="8"/>
        <v>0</v>
      </c>
      <c r="AO13" s="75">
        <f t="shared" si="9"/>
        <v>0</v>
      </c>
      <c r="AP13" s="11"/>
      <c r="AQ13" s="129"/>
      <c r="AR13" s="130"/>
      <c r="AS13" s="131"/>
      <c r="AT13" s="129"/>
      <c r="AU13" s="130"/>
      <c r="AV13" s="131"/>
      <c r="AW13" s="74">
        <f t="shared" si="10"/>
        <v>0</v>
      </c>
      <c r="AX13" s="75">
        <f t="shared" si="11"/>
        <v>0</v>
      </c>
      <c r="AY13" s="9"/>
      <c r="AZ13" s="8"/>
      <c r="BA13" s="129"/>
      <c r="BB13" s="130"/>
      <c r="BC13" s="131"/>
      <c r="BD13" s="129"/>
      <c r="BE13" s="130"/>
      <c r="BF13" s="131"/>
      <c r="BG13" s="74">
        <f t="shared" si="12"/>
        <v>0</v>
      </c>
      <c r="BH13" s="75">
        <f t="shared" si="13"/>
        <v>0</v>
      </c>
      <c r="BI13" s="11"/>
      <c r="BJ13" s="12"/>
      <c r="BK13" s="113"/>
      <c r="BL13" s="12">
        <f t="shared" si="1"/>
        <v>0</v>
      </c>
      <c r="BM13" s="15">
        <f t="shared" si="2"/>
        <v>0</v>
      </c>
      <c r="BN13" s="36">
        <f t="shared" si="14"/>
        <v>0</v>
      </c>
      <c r="BO13" s="36">
        <f t="shared" si="15"/>
        <v>0</v>
      </c>
      <c r="BP13" s="7">
        <f t="shared" si="3"/>
        <v>1000</v>
      </c>
      <c r="BQ13" s="6"/>
      <c r="BR13" s="6"/>
      <c r="BS13" s="3"/>
      <c r="BT13" s="3"/>
      <c r="BU13" s="3"/>
    </row>
    <row r="14" spans="1:73" ht="12.75">
      <c r="A14" s="28">
        <v>6</v>
      </c>
      <c r="B14" s="32"/>
      <c r="C14" s="22"/>
      <c r="D14" s="23"/>
      <c r="E14" s="21"/>
      <c r="F14" s="21"/>
      <c r="G14" s="21"/>
      <c r="H14" s="16">
        <v>1000</v>
      </c>
      <c r="I14" s="14"/>
      <c r="J14" s="78"/>
      <c r="K14" s="24"/>
      <c r="L14" s="11"/>
      <c r="M14" s="25"/>
      <c r="N14" s="78">
        <f t="shared" si="0"/>
        <v>0</v>
      </c>
      <c r="O14" s="129"/>
      <c r="P14" s="130"/>
      <c r="Q14" s="131"/>
      <c r="R14" s="129"/>
      <c r="S14" s="130"/>
      <c r="T14" s="131"/>
      <c r="U14" s="128">
        <f t="shared" si="4"/>
        <v>0</v>
      </c>
      <c r="V14" s="75">
        <f t="shared" si="5"/>
        <v>0</v>
      </c>
      <c r="W14" s="78"/>
      <c r="X14" s="129"/>
      <c r="Y14" s="130"/>
      <c r="Z14" s="131"/>
      <c r="AA14" s="129"/>
      <c r="AB14" s="130"/>
      <c r="AC14" s="131"/>
      <c r="AD14" s="128">
        <f t="shared" si="6"/>
        <v>0</v>
      </c>
      <c r="AE14" s="75">
        <f t="shared" si="7"/>
        <v>0</v>
      </c>
      <c r="AF14" s="9"/>
      <c r="AG14" s="126"/>
      <c r="AH14" s="129"/>
      <c r="AI14" s="130"/>
      <c r="AJ14" s="131"/>
      <c r="AK14" s="129"/>
      <c r="AL14" s="130"/>
      <c r="AM14" s="131"/>
      <c r="AN14" s="128">
        <f t="shared" si="8"/>
        <v>0</v>
      </c>
      <c r="AO14" s="75">
        <f t="shared" si="9"/>
        <v>0</v>
      </c>
      <c r="AP14" s="11"/>
      <c r="AQ14" s="129"/>
      <c r="AR14" s="130"/>
      <c r="AS14" s="131"/>
      <c r="AT14" s="129"/>
      <c r="AU14" s="130"/>
      <c r="AV14" s="131"/>
      <c r="AW14" s="74">
        <f t="shared" si="10"/>
        <v>0</v>
      </c>
      <c r="AX14" s="75">
        <f t="shared" si="11"/>
        <v>0</v>
      </c>
      <c r="AY14" s="9"/>
      <c r="AZ14" s="8"/>
      <c r="BA14" s="129"/>
      <c r="BB14" s="130"/>
      <c r="BC14" s="131"/>
      <c r="BD14" s="129"/>
      <c r="BE14" s="130"/>
      <c r="BF14" s="131"/>
      <c r="BG14" s="74">
        <f t="shared" si="12"/>
        <v>0</v>
      </c>
      <c r="BH14" s="75">
        <f t="shared" si="13"/>
        <v>0</v>
      </c>
      <c r="BI14" s="11"/>
      <c r="BJ14" s="12"/>
      <c r="BK14" s="113"/>
      <c r="BL14" s="12">
        <f t="shared" si="1"/>
        <v>0</v>
      </c>
      <c r="BM14" s="15">
        <f t="shared" si="2"/>
        <v>0</v>
      </c>
      <c r="BN14" s="36">
        <f t="shared" si="14"/>
        <v>0</v>
      </c>
      <c r="BO14" s="36">
        <f t="shared" si="15"/>
        <v>0</v>
      </c>
      <c r="BP14" s="7">
        <f t="shared" si="3"/>
        <v>1000</v>
      </c>
      <c r="BQ14" s="6"/>
      <c r="BR14" s="6"/>
      <c r="BS14" s="3"/>
      <c r="BT14" s="3"/>
      <c r="BU14" s="3"/>
    </row>
    <row r="15" spans="1:73" ht="12.75">
      <c r="A15" s="28">
        <v>7</v>
      </c>
      <c r="B15" s="32"/>
      <c r="C15" s="22"/>
      <c r="D15" s="23"/>
      <c r="E15" s="21"/>
      <c r="F15" s="21"/>
      <c r="G15" s="21"/>
      <c r="H15" s="16">
        <v>1000</v>
      </c>
      <c r="I15" s="14"/>
      <c r="J15" s="78"/>
      <c r="K15" s="24"/>
      <c r="L15" s="11"/>
      <c r="M15" s="25"/>
      <c r="N15" s="78">
        <f t="shared" si="0"/>
        <v>0</v>
      </c>
      <c r="O15" s="129"/>
      <c r="P15" s="130"/>
      <c r="Q15" s="131"/>
      <c r="R15" s="129"/>
      <c r="S15" s="130"/>
      <c r="T15" s="131"/>
      <c r="U15" s="128">
        <f t="shared" si="4"/>
        <v>0</v>
      </c>
      <c r="V15" s="75">
        <f t="shared" si="5"/>
        <v>0</v>
      </c>
      <c r="W15" s="78"/>
      <c r="X15" s="129"/>
      <c r="Y15" s="130"/>
      <c r="Z15" s="131"/>
      <c r="AA15" s="129"/>
      <c r="AB15" s="130"/>
      <c r="AC15" s="131"/>
      <c r="AD15" s="128">
        <f t="shared" si="6"/>
        <v>0</v>
      </c>
      <c r="AE15" s="75">
        <f t="shared" si="7"/>
        <v>0</v>
      </c>
      <c r="AF15" s="9"/>
      <c r="AG15" s="126"/>
      <c r="AH15" s="129"/>
      <c r="AI15" s="130"/>
      <c r="AJ15" s="131"/>
      <c r="AK15" s="129"/>
      <c r="AL15" s="130"/>
      <c r="AM15" s="131"/>
      <c r="AN15" s="128">
        <f t="shared" si="8"/>
        <v>0</v>
      </c>
      <c r="AO15" s="75">
        <f t="shared" si="9"/>
        <v>0</v>
      </c>
      <c r="AP15" s="11"/>
      <c r="AQ15" s="129"/>
      <c r="AR15" s="130"/>
      <c r="AS15" s="131"/>
      <c r="AT15" s="129"/>
      <c r="AU15" s="130"/>
      <c r="AV15" s="131"/>
      <c r="AW15" s="74">
        <f t="shared" si="10"/>
        <v>0</v>
      </c>
      <c r="AX15" s="75">
        <f t="shared" si="11"/>
        <v>0</v>
      </c>
      <c r="AY15" s="9"/>
      <c r="AZ15" s="8"/>
      <c r="BA15" s="129"/>
      <c r="BB15" s="130"/>
      <c r="BC15" s="131"/>
      <c r="BD15" s="129"/>
      <c r="BE15" s="130"/>
      <c r="BF15" s="131"/>
      <c r="BG15" s="74">
        <f t="shared" si="12"/>
        <v>0</v>
      </c>
      <c r="BH15" s="75">
        <f t="shared" si="13"/>
        <v>0</v>
      </c>
      <c r="BI15" s="11"/>
      <c r="BJ15" s="12"/>
      <c r="BK15" s="113"/>
      <c r="BL15" s="12">
        <f t="shared" si="1"/>
        <v>0</v>
      </c>
      <c r="BM15" s="15">
        <f t="shared" si="2"/>
        <v>0</v>
      </c>
      <c r="BN15" s="36">
        <f t="shared" si="14"/>
        <v>0</v>
      </c>
      <c r="BO15" s="36">
        <f t="shared" si="15"/>
        <v>0</v>
      </c>
      <c r="BP15" s="7">
        <f t="shared" si="3"/>
        <v>1000</v>
      </c>
      <c r="BQ15" s="6"/>
      <c r="BR15" s="6"/>
      <c r="BS15" s="3"/>
      <c r="BT15" s="3"/>
      <c r="BU15" s="3"/>
    </row>
    <row r="16" spans="1:73" ht="12.75">
      <c r="A16" s="28">
        <v>8</v>
      </c>
      <c r="B16" s="32"/>
      <c r="C16" s="22"/>
      <c r="D16" s="23"/>
      <c r="E16" s="21"/>
      <c r="F16" s="21"/>
      <c r="G16" s="21"/>
      <c r="H16" s="16">
        <v>1000</v>
      </c>
      <c r="I16" s="14"/>
      <c r="J16" s="78"/>
      <c r="K16" s="24"/>
      <c r="L16" s="11"/>
      <c r="M16" s="25"/>
      <c r="N16" s="78">
        <f t="shared" si="0"/>
        <v>0</v>
      </c>
      <c r="O16" s="129"/>
      <c r="P16" s="130"/>
      <c r="Q16" s="131"/>
      <c r="R16" s="129"/>
      <c r="S16" s="130"/>
      <c r="T16" s="131"/>
      <c r="U16" s="128">
        <f t="shared" si="4"/>
        <v>0</v>
      </c>
      <c r="V16" s="75">
        <f t="shared" si="5"/>
        <v>0</v>
      </c>
      <c r="W16" s="78"/>
      <c r="X16" s="129"/>
      <c r="Y16" s="130"/>
      <c r="Z16" s="131"/>
      <c r="AA16" s="129"/>
      <c r="AB16" s="130"/>
      <c r="AC16" s="131"/>
      <c r="AD16" s="128">
        <f t="shared" si="6"/>
        <v>0</v>
      </c>
      <c r="AE16" s="75">
        <f t="shared" si="7"/>
        <v>0</v>
      </c>
      <c r="AF16" s="9"/>
      <c r="AG16" s="126"/>
      <c r="AH16" s="129"/>
      <c r="AI16" s="130"/>
      <c r="AJ16" s="131"/>
      <c r="AK16" s="129"/>
      <c r="AL16" s="130"/>
      <c r="AM16" s="131"/>
      <c r="AN16" s="128">
        <f t="shared" si="8"/>
        <v>0</v>
      </c>
      <c r="AO16" s="75">
        <f t="shared" si="9"/>
        <v>0</v>
      </c>
      <c r="AP16" s="11"/>
      <c r="AQ16" s="129"/>
      <c r="AR16" s="130"/>
      <c r="AS16" s="131"/>
      <c r="AT16" s="129"/>
      <c r="AU16" s="130"/>
      <c r="AV16" s="131"/>
      <c r="AW16" s="74">
        <f t="shared" si="10"/>
        <v>0</v>
      </c>
      <c r="AX16" s="75">
        <f t="shared" si="11"/>
        <v>0</v>
      </c>
      <c r="AY16" s="9"/>
      <c r="AZ16" s="8"/>
      <c r="BA16" s="129"/>
      <c r="BB16" s="130"/>
      <c r="BC16" s="131"/>
      <c r="BD16" s="129"/>
      <c r="BE16" s="130"/>
      <c r="BF16" s="131"/>
      <c r="BG16" s="74">
        <f t="shared" si="12"/>
        <v>0</v>
      </c>
      <c r="BH16" s="75">
        <f t="shared" si="13"/>
        <v>0</v>
      </c>
      <c r="BI16" s="11"/>
      <c r="BJ16" s="12"/>
      <c r="BK16" s="113"/>
      <c r="BL16" s="12">
        <f t="shared" si="1"/>
        <v>0</v>
      </c>
      <c r="BM16" s="15">
        <f t="shared" si="2"/>
        <v>0</v>
      </c>
      <c r="BN16" s="36">
        <f t="shared" si="14"/>
        <v>0</v>
      </c>
      <c r="BO16" s="36">
        <f t="shared" si="15"/>
        <v>0</v>
      </c>
      <c r="BP16" s="7">
        <f t="shared" si="3"/>
        <v>1000</v>
      </c>
      <c r="BQ16" s="6"/>
      <c r="BR16" s="6"/>
      <c r="BS16" s="3"/>
      <c r="BT16" s="3"/>
      <c r="BU16" s="3"/>
    </row>
    <row r="17" spans="1:73" ht="12.75">
      <c r="A17" s="28">
        <v>9</v>
      </c>
      <c r="B17" s="32"/>
      <c r="C17" s="22"/>
      <c r="D17" s="23"/>
      <c r="E17" s="21"/>
      <c r="F17" s="21"/>
      <c r="G17" s="21"/>
      <c r="H17" s="16">
        <v>1000</v>
      </c>
      <c r="I17" s="14"/>
      <c r="J17" s="78"/>
      <c r="K17" s="24"/>
      <c r="L17" s="11"/>
      <c r="M17" s="25"/>
      <c r="N17" s="78">
        <f t="shared" si="0"/>
        <v>0</v>
      </c>
      <c r="O17" s="129"/>
      <c r="P17" s="130"/>
      <c r="Q17" s="131"/>
      <c r="R17" s="129"/>
      <c r="S17" s="130"/>
      <c r="T17" s="131"/>
      <c r="U17" s="128">
        <f t="shared" si="4"/>
        <v>0</v>
      </c>
      <c r="V17" s="75">
        <f t="shared" si="5"/>
        <v>0</v>
      </c>
      <c r="W17" s="78"/>
      <c r="X17" s="129"/>
      <c r="Y17" s="130"/>
      <c r="Z17" s="131"/>
      <c r="AA17" s="129"/>
      <c r="AB17" s="130"/>
      <c r="AC17" s="131"/>
      <c r="AD17" s="128">
        <f t="shared" si="6"/>
        <v>0</v>
      </c>
      <c r="AE17" s="75">
        <f t="shared" si="7"/>
        <v>0</v>
      </c>
      <c r="AF17" s="9"/>
      <c r="AG17" s="126"/>
      <c r="AH17" s="129"/>
      <c r="AI17" s="130"/>
      <c r="AJ17" s="131"/>
      <c r="AK17" s="129"/>
      <c r="AL17" s="130"/>
      <c r="AM17" s="131"/>
      <c r="AN17" s="128">
        <f t="shared" si="8"/>
        <v>0</v>
      </c>
      <c r="AO17" s="75">
        <f t="shared" si="9"/>
        <v>0</v>
      </c>
      <c r="AP17" s="11"/>
      <c r="AQ17" s="129"/>
      <c r="AR17" s="130"/>
      <c r="AS17" s="131"/>
      <c r="AT17" s="129"/>
      <c r="AU17" s="130"/>
      <c r="AV17" s="131"/>
      <c r="AW17" s="74">
        <f t="shared" si="10"/>
        <v>0</v>
      </c>
      <c r="AX17" s="75">
        <f t="shared" si="11"/>
        <v>0</v>
      </c>
      <c r="AY17" s="9"/>
      <c r="AZ17" s="8"/>
      <c r="BA17" s="129"/>
      <c r="BB17" s="130"/>
      <c r="BC17" s="131"/>
      <c r="BD17" s="129"/>
      <c r="BE17" s="130"/>
      <c r="BF17" s="131"/>
      <c r="BG17" s="74">
        <f t="shared" si="12"/>
        <v>0</v>
      </c>
      <c r="BH17" s="75">
        <f t="shared" si="13"/>
        <v>0</v>
      </c>
      <c r="BI17" s="11"/>
      <c r="BJ17" s="12"/>
      <c r="BK17" s="113"/>
      <c r="BL17" s="12">
        <f t="shared" si="1"/>
        <v>0</v>
      </c>
      <c r="BM17" s="15">
        <f t="shared" si="2"/>
        <v>0</v>
      </c>
      <c r="BN17" s="36">
        <f t="shared" si="14"/>
        <v>0</v>
      </c>
      <c r="BO17" s="36">
        <f t="shared" si="15"/>
        <v>0</v>
      </c>
      <c r="BP17" s="7">
        <f t="shared" si="3"/>
        <v>1000</v>
      </c>
      <c r="BQ17" s="6"/>
      <c r="BR17" s="6"/>
      <c r="BS17" s="3"/>
      <c r="BT17" s="3"/>
      <c r="BU17" s="3"/>
    </row>
    <row r="18" spans="1:73" ht="12.75">
      <c r="A18" s="28">
        <v>10</v>
      </c>
      <c r="B18" s="32"/>
      <c r="C18" s="22"/>
      <c r="D18" s="23"/>
      <c r="E18" s="21"/>
      <c r="F18" s="21"/>
      <c r="G18" s="21"/>
      <c r="H18" s="16">
        <v>1000</v>
      </c>
      <c r="I18" s="14"/>
      <c r="J18" s="78"/>
      <c r="K18" s="24"/>
      <c r="L18" s="11"/>
      <c r="M18" s="25"/>
      <c r="N18" s="78">
        <f t="shared" si="0"/>
        <v>0</v>
      </c>
      <c r="O18" s="129"/>
      <c r="P18" s="130"/>
      <c r="Q18" s="131"/>
      <c r="R18" s="129"/>
      <c r="S18" s="130"/>
      <c r="T18" s="131"/>
      <c r="U18" s="128">
        <f t="shared" si="4"/>
        <v>0</v>
      </c>
      <c r="V18" s="75">
        <f t="shared" si="5"/>
        <v>0</v>
      </c>
      <c r="W18" s="78"/>
      <c r="X18" s="129"/>
      <c r="Y18" s="130"/>
      <c r="Z18" s="131"/>
      <c r="AA18" s="129"/>
      <c r="AB18" s="130"/>
      <c r="AC18" s="131"/>
      <c r="AD18" s="128">
        <f t="shared" si="6"/>
        <v>0</v>
      </c>
      <c r="AE18" s="75">
        <f t="shared" si="7"/>
        <v>0</v>
      </c>
      <c r="AF18" s="9"/>
      <c r="AG18" s="126"/>
      <c r="AH18" s="129"/>
      <c r="AI18" s="130"/>
      <c r="AJ18" s="131"/>
      <c r="AK18" s="129"/>
      <c r="AL18" s="130"/>
      <c r="AM18" s="131"/>
      <c r="AN18" s="128">
        <f t="shared" si="8"/>
        <v>0</v>
      </c>
      <c r="AO18" s="75">
        <f t="shared" si="9"/>
        <v>0</v>
      </c>
      <c r="AP18" s="11"/>
      <c r="AQ18" s="129"/>
      <c r="AR18" s="130"/>
      <c r="AS18" s="131"/>
      <c r="AT18" s="129"/>
      <c r="AU18" s="130"/>
      <c r="AV18" s="131"/>
      <c r="AW18" s="74">
        <f t="shared" si="10"/>
        <v>0</v>
      </c>
      <c r="AX18" s="75">
        <f t="shared" si="11"/>
        <v>0</v>
      </c>
      <c r="AY18" s="9"/>
      <c r="AZ18" s="8"/>
      <c r="BA18" s="129"/>
      <c r="BB18" s="130"/>
      <c r="BC18" s="131"/>
      <c r="BD18" s="129"/>
      <c r="BE18" s="130"/>
      <c r="BF18" s="131"/>
      <c r="BG18" s="74">
        <f t="shared" si="12"/>
        <v>0</v>
      </c>
      <c r="BH18" s="75">
        <f t="shared" si="13"/>
        <v>0</v>
      </c>
      <c r="BI18" s="11"/>
      <c r="BJ18" s="12"/>
      <c r="BK18" s="113"/>
      <c r="BL18" s="12">
        <f t="shared" si="1"/>
        <v>0</v>
      </c>
      <c r="BM18" s="15">
        <f t="shared" si="2"/>
        <v>0</v>
      </c>
      <c r="BN18" s="36">
        <f t="shared" si="14"/>
        <v>0</v>
      </c>
      <c r="BO18" s="36">
        <f t="shared" si="15"/>
        <v>0</v>
      </c>
      <c r="BP18" s="7">
        <f t="shared" si="3"/>
        <v>1000</v>
      </c>
      <c r="BQ18" s="6"/>
      <c r="BR18" s="6"/>
      <c r="BS18" s="3"/>
      <c r="BT18" s="3"/>
      <c r="BU18" s="3"/>
    </row>
    <row r="19" spans="1:73" ht="12.75">
      <c r="A19" s="28">
        <v>11</v>
      </c>
      <c r="B19" s="32"/>
      <c r="C19" s="22"/>
      <c r="D19" s="23"/>
      <c r="E19" s="21"/>
      <c r="F19" s="21"/>
      <c r="G19" s="21"/>
      <c r="H19" s="16">
        <v>1000</v>
      </c>
      <c r="I19" s="14"/>
      <c r="J19" s="78"/>
      <c r="K19" s="24"/>
      <c r="L19" s="11"/>
      <c r="M19" s="25"/>
      <c r="N19" s="78">
        <f t="shared" si="0"/>
        <v>0</v>
      </c>
      <c r="O19" s="129"/>
      <c r="P19" s="130"/>
      <c r="Q19" s="131"/>
      <c r="R19" s="129"/>
      <c r="S19" s="130"/>
      <c r="T19" s="131"/>
      <c r="U19" s="128">
        <f t="shared" si="4"/>
        <v>0</v>
      </c>
      <c r="V19" s="75">
        <f t="shared" si="5"/>
        <v>0</v>
      </c>
      <c r="W19" s="78"/>
      <c r="X19" s="129"/>
      <c r="Y19" s="130"/>
      <c r="Z19" s="131"/>
      <c r="AA19" s="129"/>
      <c r="AB19" s="130"/>
      <c r="AC19" s="131"/>
      <c r="AD19" s="128">
        <f t="shared" si="6"/>
        <v>0</v>
      </c>
      <c r="AE19" s="75">
        <f t="shared" si="7"/>
        <v>0</v>
      </c>
      <c r="AF19" s="9"/>
      <c r="AG19" s="126"/>
      <c r="AH19" s="129"/>
      <c r="AI19" s="130"/>
      <c r="AJ19" s="131"/>
      <c r="AK19" s="129"/>
      <c r="AL19" s="130"/>
      <c r="AM19" s="131"/>
      <c r="AN19" s="128">
        <f t="shared" si="8"/>
        <v>0</v>
      </c>
      <c r="AO19" s="75">
        <f t="shared" si="9"/>
        <v>0</v>
      </c>
      <c r="AP19" s="11"/>
      <c r="AQ19" s="129"/>
      <c r="AR19" s="130"/>
      <c r="AS19" s="131"/>
      <c r="AT19" s="129"/>
      <c r="AU19" s="130"/>
      <c r="AV19" s="131"/>
      <c r="AW19" s="74">
        <f t="shared" si="10"/>
        <v>0</v>
      </c>
      <c r="AX19" s="75">
        <f t="shared" si="11"/>
        <v>0</v>
      </c>
      <c r="AY19" s="9"/>
      <c r="AZ19" s="8"/>
      <c r="BA19" s="129"/>
      <c r="BB19" s="130"/>
      <c r="BC19" s="131"/>
      <c r="BD19" s="129"/>
      <c r="BE19" s="130"/>
      <c r="BF19" s="131"/>
      <c r="BG19" s="74">
        <f t="shared" si="12"/>
        <v>0</v>
      </c>
      <c r="BH19" s="75">
        <f t="shared" si="13"/>
        <v>0</v>
      </c>
      <c r="BI19" s="11"/>
      <c r="BJ19" s="12"/>
      <c r="BK19" s="113"/>
      <c r="BL19" s="12">
        <f t="shared" si="1"/>
        <v>0</v>
      </c>
      <c r="BM19" s="15">
        <f t="shared" si="2"/>
        <v>0</v>
      </c>
      <c r="BN19" s="36">
        <f t="shared" si="14"/>
        <v>0</v>
      </c>
      <c r="BO19" s="36">
        <f t="shared" si="15"/>
        <v>0</v>
      </c>
      <c r="BP19" s="7">
        <f t="shared" si="3"/>
        <v>1000</v>
      </c>
      <c r="BQ19" s="6"/>
      <c r="BR19" s="6"/>
      <c r="BS19" s="3"/>
      <c r="BT19" s="3"/>
      <c r="BU19" s="3"/>
    </row>
    <row r="20" spans="1:73" ht="12.75">
      <c r="A20" s="28">
        <v>12</v>
      </c>
      <c r="B20" s="32"/>
      <c r="C20" s="22"/>
      <c r="D20" s="23"/>
      <c r="E20" s="21"/>
      <c r="F20" s="21"/>
      <c r="G20" s="21"/>
      <c r="H20" s="16">
        <v>1000</v>
      </c>
      <c r="I20" s="14"/>
      <c r="J20" s="78"/>
      <c r="K20" s="24"/>
      <c r="L20" s="11"/>
      <c r="M20" s="25"/>
      <c r="N20" s="78">
        <f t="shared" si="0"/>
        <v>0</v>
      </c>
      <c r="O20" s="129"/>
      <c r="P20" s="130"/>
      <c r="Q20" s="131"/>
      <c r="R20" s="129"/>
      <c r="S20" s="130"/>
      <c r="T20" s="131"/>
      <c r="U20" s="128">
        <f t="shared" si="4"/>
        <v>0</v>
      </c>
      <c r="V20" s="75">
        <f t="shared" si="5"/>
        <v>0</v>
      </c>
      <c r="W20" s="78"/>
      <c r="X20" s="129"/>
      <c r="Y20" s="130"/>
      <c r="Z20" s="131"/>
      <c r="AA20" s="129"/>
      <c r="AB20" s="130"/>
      <c r="AC20" s="131"/>
      <c r="AD20" s="128">
        <f t="shared" si="6"/>
        <v>0</v>
      </c>
      <c r="AE20" s="75">
        <f t="shared" si="7"/>
        <v>0</v>
      </c>
      <c r="AF20" s="9"/>
      <c r="AG20" s="126"/>
      <c r="AH20" s="129"/>
      <c r="AI20" s="130"/>
      <c r="AJ20" s="131"/>
      <c r="AK20" s="129"/>
      <c r="AL20" s="130"/>
      <c r="AM20" s="131"/>
      <c r="AN20" s="128">
        <f t="shared" si="8"/>
        <v>0</v>
      </c>
      <c r="AO20" s="75">
        <f t="shared" si="9"/>
        <v>0</v>
      </c>
      <c r="AP20" s="11"/>
      <c r="AQ20" s="129"/>
      <c r="AR20" s="130"/>
      <c r="AS20" s="131"/>
      <c r="AT20" s="129"/>
      <c r="AU20" s="130"/>
      <c r="AV20" s="131"/>
      <c r="AW20" s="74">
        <f t="shared" si="10"/>
        <v>0</v>
      </c>
      <c r="AX20" s="75">
        <f t="shared" si="11"/>
        <v>0</v>
      </c>
      <c r="AY20" s="9"/>
      <c r="AZ20" s="8"/>
      <c r="BA20" s="129"/>
      <c r="BB20" s="130"/>
      <c r="BC20" s="131"/>
      <c r="BD20" s="129"/>
      <c r="BE20" s="130"/>
      <c r="BF20" s="131"/>
      <c r="BG20" s="74">
        <f t="shared" si="12"/>
        <v>0</v>
      </c>
      <c r="BH20" s="75">
        <f t="shared" si="13"/>
        <v>0</v>
      </c>
      <c r="BI20" s="11"/>
      <c r="BJ20" s="12"/>
      <c r="BK20" s="113"/>
      <c r="BL20" s="12">
        <f t="shared" si="1"/>
        <v>0</v>
      </c>
      <c r="BM20" s="15">
        <f t="shared" si="2"/>
        <v>0</v>
      </c>
      <c r="BN20" s="36">
        <f t="shared" si="14"/>
        <v>0</v>
      </c>
      <c r="BO20" s="36">
        <f t="shared" si="15"/>
        <v>0</v>
      </c>
      <c r="BP20" s="7">
        <f t="shared" si="3"/>
        <v>1000</v>
      </c>
      <c r="BQ20" s="6"/>
      <c r="BR20" s="6"/>
      <c r="BS20" s="3"/>
      <c r="BT20" s="3"/>
      <c r="BU20" s="3"/>
    </row>
    <row r="21" spans="1:68" ht="12.75">
      <c r="A21" s="28">
        <v>13</v>
      </c>
      <c r="B21" s="32"/>
      <c r="C21" s="22"/>
      <c r="D21" s="23"/>
      <c r="E21" s="21"/>
      <c r="F21" s="21"/>
      <c r="G21" s="21"/>
      <c r="H21" s="16">
        <v>1000</v>
      </c>
      <c r="I21" s="14"/>
      <c r="J21" s="78"/>
      <c r="K21" s="24"/>
      <c r="L21" s="11"/>
      <c r="M21" s="25"/>
      <c r="N21" s="78">
        <f t="shared" si="0"/>
        <v>0</v>
      </c>
      <c r="O21" s="129"/>
      <c r="P21" s="130"/>
      <c r="Q21" s="131"/>
      <c r="R21" s="129"/>
      <c r="S21" s="130"/>
      <c r="T21" s="131"/>
      <c r="U21" s="128">
        <f t="shared" si="4"/>
        <v>0</v>
      </c>
      <c r="V21" s="75">
        <f t="shared" si="5"/>
        <v>0</v>
      </c>
      <c r="W21" s="78"/>
      <c r="X21" s="129"/>
      <c r="Y21" s="130"/>
      <c r="Z21" s="131"/>
      <c r="AA21" s="129"/>
      <c r="AB21" s="130"/>
      <c r="AC21" s="131"/>
      <c r="AD21" s="128">
        <f t="shared" si="6"/>
        <v>0</v>
      </c>
      <c r="AE21" s="75">
        <f t="shared" si="7"/>
        <v>0</v>
      </c>
      <c r="AF21" s="9"/>
      <c r="AG21" s="126"/>
      <c r="AH21" s="129"/>
      <c r="AI21" s="130"/>
      <c r="AJ21" s="131"/>
      <c r="AK21" s="129"/>
      <c r="AL21" s="130"/>
      <c r="AM21" s="131"/>
      <c r="AN21" s="128">
        <f t="shared" si="8"/>
        <v>0</v>
      </c>
      <c r="AO21" s="75">
        <f t="shared" si="9"/>
        <v>0</v>
      </c>
      <c r="AP21" s="11"/>
      <c r="AQ21" s="129"/>
      <c r="AR21" s="130"/>
      <c r="AS21" s="131"/>
      <c r="AT21" s="129"/>
      <c r="AU21" s="130"/>
      <c r="AV21" s="131"/>
      <c r="AW21" s="74">
        <f t="shared" si="10"/>
        <v>0</v>
      </c>
      <c r="AX21" s="75">
        <f t="shared" si="11"/>
        <v>0</v>
      </c>
      <c r="AY21" s="9"/>
      <c r="AZ21" s="8"/>
      <c r="BA21" s="129"/>
      <c r="BB21" s="130"/>
      <c r="BC21" s="131"/>
      <c r="BD21" s="129"/>
      <c r="BE21" s="130"/>
      <c r="BF21" s="131"/>
      <c r="BG21" s="74">
        <f t="shared" si="12"/>
        <v>0</v>
      </c>
      <c r="BH21" s="75">
        <f t="shared" si="13"/>
        <v>0</v>
      </c>
      <c r="BI21" s="11"/>
      <c r="BJ21" s="12"/>
      <c r="BK21" s="113"/>
      <c r="BL21" s="12">
        <f t="shared" si="1"/>
        <v>0</v>
      </c>
      <c r="BM21" s="15">
        <f t="shared" si="2"/>
        <v>0</v>
      </c>
      <c r="BN21" s="36">
        <f t="shared" si="14"/>
        <v>0</v>
      </c>
      <c r="BO21" s="36">
        <f t="shared" si="15"/>
        <v>0</v>
      </c>
      <c r="BP21" s="7">
        <f t="shared" si="3"/>
        <v>1000</v>
      </c>
    </row>
    <row r="22" spans="1:68" ht="12.75">
      <c r="A22" s="28">
        <v>14</v>
      </c>
      <c r="B22" s="32"/>
      <c r="C22" s="22"/>
      <c r="D22" s="23"/>
      <c r="E22" s="21"/>
      <c r="F22" s="21"/>
      <c r="G22" s="21"/>
      <c r="H22" s="16">
        <v>1000</v>
      </c>
      <c r="I22" s="14"/>
      <c r="J22" s="78"/>
      <c r="K22" s="24"/>
      <c r="L22" s="11"/>
      <c r="M22" s="25"/>
      <c r="N22" s="78">
        <f t="shared" si="0"/>
        <v>0</v>
      </c>
      <c r="O22" s="129"/>
      <c r="P22" s="130"/>
      <c r="Q22" s="131"/>
      <c r="R22" s="129"/>
      <c r="S22" s="130"/>
      <c r="T22" s="131"/>
      <c r="U22" s="128">
        <f t="shared" si="4"/>
        <v>0</v>
      </c>
      <c r="V22" s="75">
        <f t="shared" si="5"/>
        <v>0</v>
      </c>
      <c r="W22" s="78"/>
      <c r="X22" s="129"/>
      <c r="Y22" s="130"/>
      <c r="Z22" s="131"/>
      <c r="AA22" s="129"/>
      <c r="AB22" s="130"/>
      <c r="AC22" s="131"/>
      <c r="AD22" s="128">
        <f t="shared" si="6"/>
        <v>0</v>
      </c>
      <c r="AE22" s="75">
        <f t="shared" si="7"/>
        <v>0</v>
      </c>
      <c r="AF22" s="9"/>
      <c r="AG22" s="126"/>
      <c r="AH22" s="129"/>
      <c r="AI22" s="130"/>
      <c r="AJ22" s="131"/>
      <c r="AK22" s="129"/>
      <c r="AL22" s="130"/>
      <c r="AM22" s="131"/>
      <c r="AN22" s="128">
        <f t="shared" si="8"/>
        <v>0</v>
      </c>
      <c r="AO22" s="75">
        <f t="shared" si="9"/>
        <v>0</v>
      </c>
      <c r="AP22" s="11"/>
      <c r="AQ22" s="129"/>
      <c r="AR22" s="130"/>
      <c r="AS22" s="131"/>
      <c r="AT22" s="129"/>
      <c r="AU22" s="130"/>
      <c r="AV22" s="131"/>
      <c r="AW22" s="74">
        <f t="shared" si="10"/>
        <v>0</v>
      </c>
      <c r="AX22" s="75">
        <f t="shared" si="11"/>
        <v>0</v>
      </c>
      <c r="AY22" s="9"/>
      <c r="AZ22" s="8"/>
      <c r="BA22" s="129"/>
      <c r="BB22" s="130"/>
      <c r="BC22" s="131"/>
      <c r="BD22" s="129"/>
      <c r="BE22" s="130"/>
      <c r="BF22" s="131"/>
      <c r="BG22" s="74">
        <f t="shared" si="12"/>
        <v>0</v>
      </c>
      <c r="BH22" s="75">
        <f t="shared" si="13"/>
        <v>0</v>
      </c>
      <c r="BI22" s="11"/>
      <c r="BJ22" s="12"/>
      <c r="BK22" s="113"/>
      <c r="BL22" s="12">
        <f t="shared" si="1"/>
        <v>0</v>
      </c>
      <c r="BM22" s="15">
        <f t="shared" si="2"/>
        <v>0</v>
      </c>
      <c r="BN22" s="36">
        <f t="shared" si="14"/>
        <v>0</v>
      </c>
      <c r="BO22" s="36">
        <f t="shared" si="15"/>
        <v>0</v>
      </c>
      <c r="BP22" s="7">
        <f t="shared" si="3"/>
        <v>1000</v>
      </c>
    </row>
    <row r="23" spans="1:68" ht="12.75">
      <c r="A23" s="28">
        <v>15</v>
      </c>
      <c r="B23" s="32"/>
      <c r="C23" s="22"/>
      <c r="D23" s="23"/>
      <c r="E23" s="21"/>
      <c r="F23" s="21"/>
      <c r="G23" s="21"/>
      <c r="H23" s="16">
        <v>1000</v>
      </c>
      <c r="I23" s="14"/>
      <c r="J23" s="78"/>
      <c r="K23" s="24"/>
      <c r="L23" s="11"/>
      <c r="M23" s="25"/>
      <c r="N23" s="78">
        <f t="shared" si="0"/>
        <v>0</v>
      </c>
      <c r="O23" s="129"/>
      <c r="P23" s="130"/>
      <c r="Q23" s="131"/>
      <c r="R23" s="129"/>
      <c r="S23" s="130"/>
      <c r="T23" s="131"/>
      <c r="U23" s="128">
        <f t="shared" si="4"/>
        <v>0</v>
      </c>
      <c r="V23" s="75">
        <f t="shared" si="5"/>
        <v>0</v>
      </c>
      <c r="W23" s="78"/>
      <c r="X23" s="129"/>
      <c r="Y23" s="130"/>
      <c r="Z23" s="131"/>
      <c r="AA23" s="129"/>
      <c r="AB23" s="130"/>
      <c r="AC23" s="131"/>
      <c r="AD23" s="128">
        <f t="shared" si="6"/>
        <v>0</v>
      </c>
      <c r="AE23" s="75">
        <f t="shared" si="7"/>
        <v>0</v>
      </c>
      <c r="AF23" s="9"/>
      <c r="AG23" s="126"/>
      <c r="AH23" s="129"/>
      <c r="AI23" s="130"/>
      <c r="AJ23" s="131"/>
      <c r="AK23" s="129"/>
      <c r="AL23" s="130"/>
      <c r="AM23" s="131"/>
      <c r="AN23" s="128">
        <f t="shared" si="8"/>
        <v>0</v>
      </c>
      <c r="AO23" s="75">
        <f t="shared" si="9"/>
        <v>0</v>
      </c>
      <c r="AP23" s="11"/>
      <c r="AQ23" s="129"/>
      <c r="AR23" s="130"/>
      <c r="AS23" s="131"/>
      <c r="AT23" s="129"/>
      <c r="AU23" s="130"/>
      <c r="AV23" s="131"/>
      <c r="AW23" s="74">
        <f t="shared" si="10"/>
        <v>0</v>
      </c>
      <c r="AX23" s="75">
        <f t="shared" si="11"/>
        <v>0</v>
      </c>
      <c r="AY23" s="9"/>
      <c r="AZ23" s="8"/>
      <c r="BA23" s="129"/>
      <c r="BB23" s="130"/>
      <c r="BC23" s="131"/>
      <c r="BD23" s="129"/>
      <c r="BE23" s="130"/>
      <c r="BF23" s="131"/>
      <c r="BG23" s="74">
        <f t="shared" si="12"/>
        <v>0</v>
      </c>
      <c r="BH23" s="75">
        <f t="shared" si="13"/>
        <v>0</v>
      </c>
      <c r="BI23" s="11"/>
      <c r="BJ23" s="12"/>
      <c r="BK23" s="113"/>
      <c r="BL23" s="12">
        <f t="shared" si="1"/>
        <v>0</v>
      </c>
      <c r="BM23" s="15">
        <f t="shared" si="2"/>
        <v>0</v>
      </c>
      <c r="BN23" s="36">
        <f t="shared" si="14"/>
        <v>0</v>
      </c>
      <c r="BO23" s="36">
        <f t="shared" si="15"/>
        <v>0</v>
      </c>
      <c r="BP23" s="7">
        <f t="shared" si="3"/>
        <v>1000</v>
      </c>
    </row>
    <row r="24" spans="1:68" ht="12.75">
      <c r="A24" s="28">
        <v>16</v>
      </c>
      <c r="B24" s="32"/>
      <c r="C24" s="22"/>
      <c r="D24" s="23"/>
      <c r="E24" s="21"/>
      <c r="F24" s="21"/>
      <c r="G24" s="21"/>
      <c r="H24" s="16">
        <v>1000</v>
      </c>
      <c r="I24" s="14"/>
      <c r="J24" s="78"/>
      <c r="K24" s="24"/>
      <c r="L24" s="11"/>
      <c r="M24" s="25"/>
      <c r="N24" s="78">
        <f t="shared" si="0"/>
        <v>0</v>
      </c>
      <c r="O24" s="129"/>
      <c r="P24" s="130"/>
      <c r="Q24" s="131"/>
      <c r="R24" s="129"/>
      <c r="S24" s="130"/>
      <c r="T24" s="131"/>
      <c r="U24" s="128">
        <f t="shared" si="4"/>
        <v>0</v>
      </c>
      <c r="V24" s="75">
        <f t="shared" si="5"/>
        <v>0</v>
      </c>
      <c r="W24" s="78"/>
      <c r="X24" s="129"/>
      <c r="Y24" s="130"/>
      <c r="Z24" s="131"/>
      <c r="AA24" s="129"/>
      <c r="AB24" s="130"/>
      <c r="AC24" s="131"/>
      <c r="AD24" s="128">
        <f t="shared" si="6"/>
        <v>0</v>
      </c>
      <c r="AE24" s="75">
        <f t="shared" si="7"/>
        <v>0</v>
      </c>
      <c r="AF24" s="9"/>
      <c r="AG24" s="126"/>
      <c r="AH24" s="129"/>
      <c r="AI24" s="130"/>
      <c r="AJ24" s="131"/>
      <c r="AK24" s="129"/>
      <c r="AL24" s="130"/>
      <c r="AM24" s="131"/>
      <c r="AN24" s="128">
        <f t="shared" si="8"/>
        <v>0</v>
      </c>
      <c r="AO24" s="75">
        <f t="shared" si="9"/>
        <v>0</v>
      </c>
      <c r="AP24" s="11"/>
      <c r="AQ24" s="129"/>
      <c r="AR24" s="130"/>
      <c r="AS24" s="131"/>
      <c r="AT24" s="129"/>
      <c r="AU24" s="130"/>
      <c r="AV24" s="131"/>
      <c r="AW24" s="74">
        <f t="shared" si="10"/>
        <v>0</v>
      </c>
      <c r="AX24" s="75">
        <f t="shared" si="11"/>
        <v>0</v>
      </c>
      <c r="AY24" s="9"/>
      <c r="AZ24" s="8"/>
      <c r="BA24" s="129"/>
      <c r="BB24" s="130"/>
      <c r="BC24" s="131"/>
      <c r="BD24" s="129"/>
      <c r="BE24" s="130"/>
      <c r="BF24" s="131"/>
      <c r="BG24" s="74">
        <f t="shared" si="12"/>
        <v>0</v>
      </c>
      <c r="BH24" s="75">
        <f t="shared" si="13"/>
        <v>0</v>
      </c>
      <c r="BI24" s="11"/>
      <c r="BJ24" s="12"/>
      <c r="BK24" s="113"/>
      <c r="BL24" s="12">
        <f t="shared" si="1"/>
        <v>0</v>
      </c>
      <c r="BM24" s="15">
        <f t="shared" si="2"/>
        <v>0</v>
      </c>
      <c r="BN24" s="36">
        <f t="shared" si="14"/>
        <v>0</v>
      </c>
      <c r="BO24" s="36">
        <f t="shared" si="15"/>
        <v>0</v>
      </c>
      <c r="BP24" s="7">
        <f t="shared" si="3"/>
        <v>1000</v>
      </c>
    </row>
    <row r="25" spans="1:68" ht="12.75">
      <c r="A25" s="28">
        <v>17</v>
      </c>
      <c r="B25" s="32"/>
      <c r="C25" s="22"/>
      <c r="D25" s="23"/>
      <c r="E25" s="21"/>
      <c r="F25" s="21"/>
      <c r="G25" s="21"/>
      <c r="H25" s="16">
        <v>1000</v>
      </c>
      <c r="I25" s="14"/>
      <c r="J25" s="78"/>
      <c r="K25" s="24"/>
      <c r="L25" s="11"/>
      <c r="M25" s="25"/>
      <c r="N25" s="78">
        <f t="shared" si="0"/>
        <v>0</v>
      </c>
      <c r="O25" s="129"/>
      <c r="P25" s="130"/>
      <c r="Q25" s="131"/>
      <c r="R25" s="129"/>
      <c r="S25" s="130"/>
      <c r="T25" s="131"/>
      <c r="U25" s="128">
        <f t="shared" si="4"/>
        <v>0</v>
      </c>
      <c r="V25" s="75">
        <f t="shared" si="5"/>
        <v>0</v>
      </c>
      <c r="W25" s="78"/>
      <c r="X25" s="129"/>
      <c r="Y25" s="130"/>
      <c r="Z25" s="131"/>
      <c r="AA25" s="129"/>
      <c r="AB25" s="130"/>
      <c r="AC25" s="131"/>
      <c r="AD25" s="128">
        <f t="shared" si="6"/>
        <v>0</v>
      </c>
      <c r="AE25" s="75">
        <f t="shared" si="7"/>
        <v>0</v>
      </c>
      <c r="AF25" s="9"/>
      <c r="AG25" s="126"/>
      <c r="AH25" s="129"/>
      <c r="AI25" s="130"/>
      <c r="AJ25" s="131"/>
      <c r="AK25" s="129"/>
      <c r="AL25" s="130"/>
      <c r="AM25" s="131"/>
      <c r="AN25" s="128">
        <f t="shared" si="8"/>
        <v>0</v>
      </c>
      <c r="AO25" s="75">
        <f t="shared" si="9"/>
        <v>0</v>
      </c>
      <c r="AP25" s="11"/>
      <c r="AQ25" s="129"/>
      <c r="AR25" s="130"/>
      <c r="AS25" s="131"/>
      <c r="AT25" s="129"/>
      <c r="AU25" s="130"/>
      <c r="AV25" s="131"/>
      <c r="AW25" s="74">
        <f t="shared" si="10"/>
        <v>0</v>
      </c>
      <c r="AX25" s="75">
        <f t="shared" si="11"/>
        <v>0</v>
      </c>
      <c r="AY25" s="9"/>
      <c r="AZ25" s="8"/>
      <c r="BA25" s="129"/>
      <c r="BB25" s="130"/>
      <c r="BC25" s="131"/>
      <c r="BD25" s="129"/>
      <c r="BE25" s="130"/>
      <c r="BF25" s="131"/>
      <c r="BG25" s="74">
        <f t="shared" si="12"/>
        <v>0</v>
      </c>
      <c r="BH25" s="75">
        <f t="shared" si="13"/>
        <v>0</v>
      </c>
      <c r="BI25" s="11"/>
      <c r="BJ25" s="12"/>
      <c r="BK25" s="113"/>
      <c r="BL25" s="12">
        <f t="shared" si="1"/>
        <v>0</v>
      </c>
      <c r="BM25" s="15">
        <f t="shared" si="2"/>
        <v>0</v>
      </c>
      <c r="BN25" s="36">
        <f t="shared" si="14"/>
        <v>0</v>
      </c>
      <c r="BO25" s="36">
        <f t="shared" si="15"/>
        <v>0</v>
      </c>
      <c r="BP25" s="7">
        <f t="shared" si="3"/>
        <v>1000</v>
      </c>
    </row>
    <row r="26" spans="1:68" ht="12.75">
      <c r="A26" s="28">
        <v>18</v>
      </c>
      <c r="B26" s="32"/>
      <c r="C26" s="22"/>
      <c r="D26" s="23"/>
      <c r="E26" s="21"/>
      <c r="F26" s="21"/>
      <c r="G26" s="21"/>
      <c r="H26" s="16">
        <v>1000</v>
      </c>
      <c r="I26" s="14"/>
      <c r="J26" s="78"/>
      <c r="K26" s="24"/>
      <c r="L26" s="11"/>
      <c r="M26" s="25"/>
      <c r="N26" s="78">
        <f t="shared" si="0"/>
        <v>0</v>
      </c>
      <c r="O26" s="129"/>
      <c r="P26" s="130"/>
      <c r="Q26" s="131"/>
      <c r="R26" s="129"/>
      <c r="S26" s="130"/>
      <c r="T26" s="131"/>
      <c r="U26" s="128">
        <f t="shared" si="4"/>
        <v>0</v>
      </c>
      <c r="V26" s="75">
        <f t="shared" si="5"/>
        <v>0</v>
      </c>
      <c r="W26" s="78"/>
      <c r="X26" s="129"/>
      <c r="Y26" s="130"/>
      <c r="Z26" s="131"/>
      <c r="AA26" s="129"/>
      <c r="AB26" s="130"/>
      <c r="AC26" s="131"/>
      <c r="AD26" s="128">
        <f t="shared" si="6"/>
        <v>0</v>
      </c>
      <c r="AE26" s="75">
        <f t="shared" si="7"/>
        <v>0</v>
      </c>
      <c r="AF26" s="9"/>
      <c r="AG26" s="126"/>
      <c r="AH26" s="129"/>
      <c r="AI26" s="130"/>
      <c r="AJ26" s="131"/>
      <c r="AK26" s="129"/>
      <c r="AL26" s="130"/>
      <c r="AM26" s="131"/>
      <c r="AN26" s="128">
        <f t="shared" si="8"/>
        <v>0</v>
      </c>
      <c r="AO26" s="75">
        <f t="shared" si="9"/>
        <v>0</v>
      </c>
      <c r="AP26" s="11"/>
      <c r="AQ26" s="129"/>
      <c r="AR26" s="130"/>
      <c r="AS26" s="131"/>
      <c r="AT26" s="129"/>
      <c r="AU26" s="130"/>
      <c r="AV26" s="131"/>
      <c r="AW26" s="74">
        <f t="shared" si="10"/>
        <v>0</v>
      </c>
      <c r="AX26" s="75">
        <f t="shared" si="11"/>
        <v>0</v>
      </c>
      <c r="AY26" s="9"/>
      <c r="AZ26" s="8"/>
      <c r="BA26" s="129"/>
      <c r="BB26" s="130"/>
      <c r="BC26" s="131"/>
      <c r="BD26" s="129"/>
      <c r="BE26" s="130"/>
      <c r="BF26" s="131"/>
      <c r="BG26" s="74">
        <f t="shared" si="12"/>
        <v>0</v>
      </c>
      <c r="BH26" s="75">
        <f t="shared" si="13"/>
        <v>0</v>
      </c>
      <c r="BI26" s="11"/>
      <c r="BJ26" s="12"/>
      <c r="BK26" s="113"/>
      <c r="BL26" s="12">
        <f t="shared" si="1"/>
        <v>0</v>
      </c>
      <c r="BM26" s="15">
        <f t="shared" si="2"/>
        <v>0</v>
      </c>
      <c r="BN26" s="36">
        <f t="shared" si="14"/>
        <v>0</v>
      </c>
      <c r="BO26" s="36">
        <f t="shared" si="15"/>
        <v>0</v>
      </c>
      <c r="BP26" s="7">
        <f t="shared" si="3"/>
        <v>1000</v>
      </c>
    </row>
    <row r="27" spans="1:68" ht="12.75">
      <c r="A27" s="28">
        <v>19</v>
      </c>
      <c r="B27" s="32"/>
      <c r="C27" s="22"/>
      <c r="D27" s="23"/>
      <c r="E27" s="21"/>
      <c r="F27" s="21"/>
      <c r="G27" s="21"/>
      <c r="H27" s="16">
        <v>1000</v>
      </c>
      <c r="I27" s="14"/>
      <c r="J27" s="78"/>
      <c r="K27" s="24"/>
      <c r="L27" s="11"/>
      <c r="M27" s="25"/>
      <c r="N27" s="78">
        <f t="shared" si="0"/>
        <v>0</v>
      </c>
      <c r="O27" s="129"/>
      <c r="P27" s="130"/>
      <c r="Q27" s="131"/>
      <c r="R27" s="129"/>
      <c r="S27" s="130"/>
      <c r="T27" s="131"/>
      <c r="U27" s="128">
        <f t="shared" si="4"/>
        <v>0</v>
      </c>
      <c r="V27" s="75">
        <f t="shared" si="5"/>
        <v>0</v>
      </c>
      <c r="W27" s="78"/>
      <c r="X27" s="129"/>
      <c r="Y27" s="130"/>
      <c r="Z27" s="131"/>
      <c r="AA27" s="129"/>
      <c r="AB27" s="130"/>
      <c r="AC27" s="131"/>
      <c r="AD27" s="128">
        <f t="shared" si="6"/>
        <v>0</v>
      </c>
      <c r="AE27" s="75">
        <f t="shared" si="7"/>
        <v>0</v>
      </c>
      <c r="AF27" s="9"/>
      <c r="AG27" s="126"/>
      <c r="AH27" s="129"/>
      <c r="AI27" s="130"/>
      <c r="AJ27" s="131"/>
      <c r="AK27" s="129"/>
      <c r="AL27" s="130"/>
      <c r="AM27" s="131"/>
      <c r="AN27" s="128">
        <f t="shared" si="8"/>
        <v>0</v>
      </c>
      <c r="AO27" s="75">
        <f t="shared" si="9"/>
        <v>0</v>
      </c>
      <c r="AP27" s="11"/>
      <c r="AQ27" s="129"/>
      <c r="AR27" s="130"/>
      <c r="AS27" s="131"/>
      <c r="AT27" s="129"/>
      <c r="AU27" s="130"/>
      <c r="AV27" s="131"/>
      <c r="AW27" s="74">
        <f t="shared" si="10"/>
        <v>0</v>
      </c>
      <c r="AX27" s="75">
        <f t="shared" si="11"/>
        <v>0</v>
      </c>
      <c r="AY27" s="9"/>
      <c r="AZ27" s="8"/>
      <c r="BA27" s="129"/>
      <c r="BB27" s="130"/>
      <c r="BC27" s="131"/>
      <c r="BD27" s="129"/>
      <c r="BE27" s="130"/>
      <c r="BF27" s="131"/>
      <c r="BG27" s="74">
        <f t="shared" si="12"/>
        <v>0</v>
      </c>
      <c r="BH27" s="75">
        <f t="shared" si="13"/>
        <v>0</v>
      </c>
      <c r="BI27" s="11"/>
      <c r="BJ27" s="12"/>
      <c r="BK27" s="113"/>
      <c r="BL27" s="12">
        <f t="shared" si="1"/>
        <v>0</v>
      </c>
      <c r="BM27" s="15">
        <f t="shared" si="2"/>
        <v>0</v>
      </c>
      <c r="BN27" s="36">
        <f t="shared" si="14"/>
        <v>0</v>
      </c>
      <c r="BO27" s="36">
        <f t="shared" si="15"/>
        <v>0</v>
      </c>
      <c r="BP27" s="7">
        <f t="shared" si="3"/>
        <v>1000</v>
      </c>
    </row>
    <row r="28" spans="1:68" ht="12.75">
      <c r="A28" s="28">
        <v>20</v>
      </c>
      <c r="B28" s="32"/>
      <c r="C28" s="22"/>
      <c r="D28" s="23"/>
      <c r="E28" s="21"/>
      <c r="F28" s="21"/>
      <c r="G28" s="21"/>
      <c r="H28" s="16">
        <v>1000</v>
      </c>
      <c r="I28" s="14"/>
      <c r="J28" s="78"/>
      <c r="K28" s="24"/>
      <c r="L28" s="11"/>
      <c r="M28" s="25"/>
      <c r="N28" s="78">
        <f t="shared" si="0"/>
        <v>0</v>
      </c>
      <c r="O28" s="129"/>
      <c r="P28" s="130"/>
      <c r="Q28" s="131"/>
      <c r="R28" s="129"/>
      <c r="S28" s="130"/>
      <c r="T28" s="131"/>
      <c r="U28" s="128">
        <f t="shared" si="4"/>
        <v>0</v>
      </c>
      <c r="V28" s="75">
        <f t="shared" si="5"/>
        <v>0</v>
      </c>
      <c r="W28" s="78"/>
      <c r="X28" s="129"/>
      <c r="Y28" s="130"/>
      <c r="Z28" s="131"/>
      <c r="AA28" s="129"/>
      <c r="AB28" s="130"/>
      <c r="AC28" s="131"/>
      <c r="AD28" s="128">
        <f t="shared" si="6"/>
        <v>0</v>
      </c>
      <c r="AE28" s="75">
        <f t="shared" si="7"/>
        <v>0</v>
      </c>
      <c r="AF28" s="9"/>
      <c r="AG28" s="126"/>
      <c r="AH28" s="129"/>
      <c r="AI28" s="130"/>
      <c r="AJ28" s="131"/>
      <c r="AK28" s="129"/>
      <c r="AL28" s="130"/>
      <c r="AM28" s="131"/>
      <c r="AN28" s="128">
        <f t="shared" si="8"/>
        <v>0</v>
      </c>
      <c r="AO28" s="75">
        <f t="shared" si="9"/>
        <v>0</v>
      </c>
      <c r="AP28" s="11"/>
      <c r="AQ28" s="129"/>
      <c r="AR28" s="130"/>
      <c r="AS28" s="131"/>
      <c r="AT28" s="129"/>
      <c r="AU28" s="130"/>
      <c r="AV28" s="131"/>
      <c r="AW28" s="74">
        <f t="shared" si="10"/>
        <v>0</v>
      </c>
      <c r="AX28" s="75">
        <f t="shared" si="11"/>
        <v>0</v>
      </c>
      <c r="AY28" s="9"/>
      <c r="AZ28" s="8"/>
      <c r="BA28" s="129"/>
      <c r="BB28" s="130"/>
      <c r="BC28" s="131"/>
      <c r="BD28" s="129"/>
      <c r="BE28" s="130"/>
      <c r="BF28" s="131"/>
      <c r="BG28" s="74">
        <f t="shared" si="12"/>
        <v>0</v>
      </c>
      <c r="BH28" s="75">
        <f t="shared" si="13"/>
        <v>0</v>
      </c>
      <c r="BI28" s="11"/>
      <c r="BJ28" s="12"/>
      <c r="BK28" s="113"/>
      <c r="BL28" s="12">
        <f t="shared" si="1"/>
        <v>0</v>
      </c>
      <c r="BM28" s="15">
        <f t="shared" si="2"/>
        <v>0</v>
      </c>
      <c r="BN28" s="36">
        <f t="shared" si="14"/>
        <v>0</v>
      </c>
      <c r="BO28" s="36">
        <f t="shared" si="15"/>
        <v>0</v>
      </c>
      <c r="BP28" s="7">
        <f t="shared" si="3"/>
        <v>1000</v>
      </c>
    </row>
    <row r="29" spans="1:68" ht="12.75">
      <c r="A29" s="28">
        <v>21</v>
      </c>
      <c r="B29" s="32"/>
      <c r="C29" s="22"/>
      <c r="D29" s="23"/>
      <c r="E29" s="21"/>
      <c r="F29" s="21"/>
      <c r="G29" s="21"/>
      <c r="H29" s="16">
        <v>1000</v>
      </c>
      <c r="I29" s="14"/>
      <c r="J29" s="78"/>
      <c r="K29" s="24"/>
      <c r="L29" s="11"/>
      <c r="M29" s="25"/>
      <c r="N29" s="78">
        <f t="shared" si="0"/>
        <v>0</v>
      </c>
      <c r="O29" s="129"/>
      <c r="P29" s="130"/>
      <c r="Q29" s="131"/>
      <c r="R29" s="129"/>
      <c r="S29" s="130"/>
      <c r="T29" s="131"/>
      <c r="U29" s="128">
        <f t="shared" si="4"/>
        <v>0</v>
      </c>
      <c r="V29" s="75">
        <f t="shared" si="5"/>
        <v>0</v>
      </c>
      <c r="W29" s="78"/>
      <c r="X29" s="129"/>
      <c r="Y29" s="130"/>
      <c r="Z29" s="131"/>
      <c r="AA29" s="129"/>
      <c r="AB29" s="130"/>
      <c r="AC29" s="131"/>
      <c r="AD29" s="128">
        <f t="shared" si="6"/>
        <v>0</v>
      </c>
      <c r="AE29" s="75">
        <f t="shared" si="7"/>
        <v>0</v>
      </c>
      <c r="AF29" s="9"/>
      <c r="AG29" s="126"/>
      <c r="AH29" s="129"/>
      <c r="AI29" s="130"/>
      <c r="AJ29" s="131"/>
      <c r="AK29" s="129"/>
      <c r="AL29" s="130"/>
      <c r="AM29" s="131"/>
      <c r="AN29" s="128">
        <f t="shared" si="8"/>
        <v>0</v>
      </c>
      <c r="AO29" s="75">
        <f t="shared" si="9"/>
        <v>0</v>
      </c>
      <c r="AP29" s="11"/>
      <c r="AQ29" s="129"/>
      <c r="AR29" s="130"/>
      <c r="AS29" s="131"/>
      <c r="AT29" s="129"/>
      <c r="AU29" s="130"/>
      <c r="AV29" s="131"/>
      <c r="AW29" s="74">
        <f t="shared" si="10"/>
        <v>0</v>
      </c>
      <c r="AX29" s="75">
        <f t="shared" si="11"/>
        <v>0</v>
      </c>
      <c r="AY29" s="9"/>
      <c r="AZ29" s="8"/>
      <c r="BA29" s="129"/>
      <c r="BB29" s="130"/>
      <c r="BC29" s="131"/>
      <c r="BD29" s="129"/>
      <c r="BE29" s="130"/>
      <c r="BF29" s="131"/>
      <c r="BG29" s="74">
        <f t="shared" si="12"/>
        <v>0</v>
      </c>
      <c r="BH29" s="75">
        <f t="shared" si="13"/>
        <v>0</v>
      </c>
      <c r="BI29" s="11"/>
      <c r="BJ29" s="12"/>
      <c r="BK29" s="113"/>
      <c r="BL29" s="12">
        <f t="shared" si="1"/>
        <v>0</v>
      </c>
      <c r="BM29" s="15">
        <f t="shared" si="2"/>
        <v>0</v>
      </c>
      <c r="BN29" s="36">
        <f t="shared" si="14"/>
        <v>0</v>
      </c>
      <c r="BO29" s="36">
        <f t="shared" si="15"/>
        <v>0</v>
      </c>
      <c r="BP29" s="7">
        <f t="shared" si="3"/>
        <v>1000</v>
      </c>
    </row>
    <row r="30" spans="1:68" ht="12.75">
      <c r="A30" s="28">
        <v>22</v>
      </c>
      <c r="B30" s="32"/>
      <c r="C30" s="22"/>
      <c r="D30" s="23"/>
      <c r="E30" s="21"/>
      <c r="F30" s="21"/>
      <c r="G30" s="21"/>
      <c r="H30" s="16">
        <v>1000</v>
      </c>
      <c r="I30" s="14"/>
      <c r="J30" s="78"/>
      <c r="K30" s="24"/>
      <c r="L30" s="11"/>
      <c r="M30" s="25"/>
      <c r="N30" s="78">
        <f t="shared" si="0"/>
        <v>0</v>
      </c>
      <c r="O30" s="129"/>
      <c r="P30" s="130"/>
      <c r="Q30" s="131"/>
      <c r="R30" s="129"/>
      <c r="S30" s="130"/>
      <c r="T30" s="131"/>
      <c r="U30" s="128">
        <f t="shared" si="4"/>
        <v>0</v>
      </c>
      <c r="V30" s="75">
        <f t="shared" si="5"/>
        <v>0</v>
      </c>
      <c r="W30" s="78"/>
      <c r="X30" s="129"/>
      <c r="Y30" s="130"/>
      <c r="Z30" s="131"/>
      <c r="AA30" s="129"/>
      <c r="AB30" s="130"/>
      <c r="AC30" s="131"/>
      <c r="AD30" s="128">
        <f t="shared" si="6"/>
        <v>0</v>
      </c>
      <c r="AE30" s="75">
        <f t="shared" si="7"/>
        <v>0</v>
      </c>
      <c r="AF30" s="9"/>
      <c r="AG30" s="126"/>
      <c r="AH30" s="129"/>
      <c r="AI30" s="130"/>
      <c r="AJ30" s="131"/>
      <c r="AK30" s="129"/>
      <c r="AL30" s="130"/>
      <c r="AM30" s="131"/>
      <c r="AN30" s="128">
        <f t="shared" si="8"/>
        <v>0</v>
      </c>
      <c r="AO30" s="75">
        <f t="shared" si="9"/>
        <v>0</v>
      </c>
      <c r="AP30" s="11"/>
      <c r="AQ30" s="129"/>
      <c r="AR30" s="130"/>
      <c r="AS30" s="131"/>
      <c r="AT30" s="129"/>
      <c r="AU30" s="130"/>
      <c r="AV30" s="131"/>
      <c r="AW30" s="74">
        <f t="shared" si="10"/>
        <v>0</v>
      </c>
      <c r="AX30" s="75">
        <f t="shared" si="11"/>
        <v>0</v>
      </c>
      <c r="AY30" s="9"/>
      <c r="AZ30" s="8"/>
      <c r="BA30" s="129"/>
      <c r="BB30" s="130"/>
      <c r="BC30" s="131"/>
      <c r="BD30" s="129"/>
      <c r="BE30" s="130"/>
      <c r="BF30" s="131"/>
      <c r="BG30" s="74">
        <f t="shared" si="12"/>
        <v>0</v>
      </c>
      <c r="BH30" s="75">
        <f t="shared" si="13"/>
        <v>0</v>
      </c>
      <c r="BI30" s="11"/>
      <c r="BJ30" s="12"/>
      <c r="BK30" s="113"/>
      <c r="BL30" s="12">
        <f t="shared" si="1"/>
        <v>0</v>
      </c>
      <c r="BM30" s="15">
        <f t="shared" si="2"/>
        <v>0</v>
      </c>
      <c r="BN30" s="36">
        <f t="shared" si="14"/>
        <v>0</v>
      </c>
      <c r="BO30" s="36">
        <f t="shared" si="15"/>
        <v>0</v>
      </c>
      <c r="BP30" s="7">
        <f t="shared" si="3"/>
        <v>1000</v>
      </c>
    </row>
    <row r="31" spans="1:68" ht="12.75">
      <c r="A31" s="28">
        <v>23</v>
      </c>
      <c r="B31" s="32"/>
      <c r="C31" s="22"/>
      <c r="D31" s="23"/>
      <c r="E31" s="21"/>
      <c r="F31" s="21"/>
      <c r="G31" s="21"/>
      <c r="H31" s="16">
        <v>1000</v>
      </c>
      <c r="I31" s="14"/>
      <c r="J31" s="78"/>
      <c r="K31" s="24"/>
      <c r="L31" s="11"/>
      <c r="M31" s="25"/>
      <c r="N31" s="78">
        <f t="shared" si="0"/>
        <v>0</v>
      </c>
      <c r="O31" s="129"/>
      <c r="P31" s="130"/>
      <c r="Q31" s="131"/>
      <c r="R31" s="129"/>
      <c r="S31" s="130"/>
      <c r="T31" s="131"/>
      <c r="U31" s="128">
        <f t="shared" si="4"/>
        <v>0</v>
      </c>
      <c r="V31" s="75">
        <f t="shared" si="5"/>
        <v>0</v>
      </c>
      <c r="W31" s="78"/>
      <c r="X31" s="129"/>
      <c r="Y31" s="130"/>
      <c r="Z31" s="131"/>
      <c r="AA31" s="129"/>
      <c r="AB31" s="130"/>
      <c r="AC31" s="131"/>
      <c r="AD31" s="128">
        <f t="shared" si="6"/>
        <v>0</v>
      </c>
      <c r="AE31" s="75">
        <f t="shared" si="7"/>
        <v>0</v>
      </c>
      <c r="AF31" s="9"/>
      <c r="AG31" s="126"/>
      <c r="AH31" s="129"/>
      <c r="AI31" s="130"/>
      <c r="AJ31" s="131"/>
      <c r="AK31" s="129"/>
      <c r="AL31" s="130"/>
      <c r="AM31" s="131"/>
      <c r="AN31" s="128">
        <f t="shared" si="8"/>
        <v>0</v>
      </c>
      <c r="AO31" s="75">
        <f t="shared" si="9"/>
        <v>0</v>
      </c>
      <c r="AP31" s="11"/>
      <c r="AQ31" s="129"/>
      <c r="AR31" s="130"/>
      <c r="AS31" s="131"/>
      <c r="AT31" s="129"/>
      <c r="AU31" s="130"/>
      <c r="AV31" s="131"/>
      <c r="AW31" s="74">
        <f t="shared" si="10"/>
        <v>0</v>
      </c>
      <c r="AX31" s="75">
        <f t="shared" si="11"/>
        <v>0</v>
      </c>
      <c r="AY31" s="9"/>
      <c r="AZ31" s="8"/>
      <c r="BA31" s="129"/>
      <c r="BB31" s="130"/>
      <c r="BC31" s="131"/>
      <c r="BD31" s="129"/>
      <c r="BE31" s="130"/>
      <c r="BF31" s="131"/>
      <c r="BG31" s="74">
        <f t="shared" si="12"/>
        <v>0</v>
      </c>
      <c r="BH31" s="75">
        <f t="shared" si="13"/>
        <v>0</v>
      </c>
      <c r="BI31" s="11"/>
      <c r="BJ31" s="12"/>
      <c r="BK31" s="113"/>
      <c r="BL31" s="12">
        <f t="shared" si="1"/>
        <v>0</v>
      </c>
      <c r="BM31" s="15">
        <f t="shared" si="2"/>
        <v>0</v>
      </c>
      <c r="BN31" s="36">
        <f t="shared" si="14"/>
        <v>0</v>
      </c>
      <c r="BO31" s="36">
        <f t="shared" si="15"/>
        <v>0</v>
      </c>
      <c r="BP31" s="7">
        <f t="shared" si="3"/>
        <v>1000</v>
      </c>
    </row>
    <row r="32" spans="1:68" ht="12.75">
      <c r="A32" s="28">
        <v>24</v>
      </c>
      <c r="B32" s="32"/>
      <c r="C32" s="22"/>
      <c r="D32" s="23"/>
      <c r="E32" s="21"/>
      <c r="F32" s="21"/>
      <c r="G32" s="21"/>
      <c r="H32" s="16">
        <v>1000</v>
      </c>
      <c r="I32" s="14"/>
      <c r="J32" s="78"/>
      <c r="K32" s="24"/>
      <c r="L32" s="11"/>
      <c r="M32" s="25"/>
      <c r="N32" s="78">
        <f t="shared" si="0"/>
        <v>0</v>
      </c>
      <c r="O32" s="129"/>
      <c r="P32" s="130"/>
      <c r="Q32" s="131"/>
      <c r="R32" s="129"/>
      <c r="S32" s="130"/>
      <c r="T32" s="131"/>
      <c r="U32" s="128">
        <f t="shared" si="4"/>
        <v>0</v>
      </c>
      <c r="V32" s="75">
        <f t="shared" si="5"/>
        <v>0</v>
      </c>
      <c r="W32" s="78"/>
      <c r="X32" s="129"/>
      <c r="Y32" s="130"/>
      <c r="Z32" s="131"/>
      <c r="AA32" s="129"/>
      <c r="AB32" s="130"/>
      <c r="AC32" s="131"/>
      <c r="AD32" s="128">
        <f t="shared" si="6"/>
        <v>0</v>
      </c>
      <c r="AE32" s="75">
        <f t="shared" si="7"/>
        <v>0</v>
      </c>
      <c r="AF32" s="9"/>
      <c r="AG32" s="126"/>
      <c r="AH32" s="129"/>
      <c r="AI32" s="130"/>
      <c r="AJ32" s="131"/>
      <c r="AK32" s="129"/>
      <c r="AL32" s="130"/>
      <c r="AM32" s="131"/>
      <c r="AN32" s="128">
        <f t="shared" si="8"/>
        <v>0</v>
      </c>
      <c r="AO32" s="75">
        <f t="shared" si="9"/>
        <v>0</v>
      </c>
      <c r="AP32" s="11"/>
      <c r="AQ32" s="129"/>
      <c r="AR32" s="130"/>
      <c r="AS32" s="131"/>
      <c r="AT32" s="129"/>
      <c r="AU32" s="130"/>
      <c r="AV32" s="131"/>
      <c r="AW32" s="74">
        <f t="shared" si="10"/>
        <v>0</v>
      </c>
      <c r="AX32" s="75">
        <f t="shared" si="11"/>
        <v>0</v>
      </c>
      <c r="AY32" s="9"/>
      <c r="AZ32" s="8"/>
      <c r="BA32" s="129"/>
      <c r="BB32" s="130"/>
      <c r="BC32" s="131"/>
      <c r="BD32" s="129"/>
      <c r="BE32" s="130"/>
      <c r="BF32" s="131"/>
      <c r="BG32" s="74">
        <f t="shared" si="12"/>
        <v>0</v>
      </c>
      <c r="BH32" s="75">
        <f t="shared" si="13"/>
        <v>0</v>
      </c>
      <c r="BI32" s="11"/>
      <c r="BJ32" s="12"/>
      <c r="BK32" s="113"/>
      <c r="BL32" s="12">
        <f t="shared" si="1"/>
        <v>0</v>
      </c>
      <c r="BM32" s="15">
        <f t="shared" si="2"/>
        <v>0</v>
      </c>
      <c r="BN32" s="36">
        <f t="shared" si="14"/>
        <v>0</v>
      </c>
      <c r="BO32" s="36">
        <f t="shared" si="15"/>
        <v>0</v>
      </c>
      <c r="BP32" s="7">
        <f t="shared" si="3"/>
        <v>1000</v>
      </c>
    </row>
    <row r="33" spans="1:68" ht="12.75">
      <c r="A33" s="28">
        <v>25</v>
      </c>
      <c r="B33" s="32"/>
      <c r="C33" s="22"/>
      <c r="D33" s="23"/>
      <c r="E33" s="21"/>
      <c r="F33" s="21"/>
      <c r="G33" s="21"/>
      <c r="H33" s="16">
        <v>1000</v>
      </c>
      <c r="I33" s="14"/>
      <c r="J33" s="78"/>
      <c r="K33" s="24"/>
      <c r="L33" s="11"/>
      <c r="M33" s="25"/>
      <c r="N33" s="78">
        <f t="shared" si="0"/>
        <v>0</v>
      </c>
      <c r="O33" s="129"/>
      <c r="P33" s="130"/>
      <c r="Q33" s="131"/>
      <c r="R33" s="129"/>
      <c r="S33" s="130"/>
      <c r="T33" s="131"/>
      <c r="U33" s="128">
        <f t="shared" si="4"/>
        <v>0</v>
      </c>
      <c r="V33" s="75">
        <f t="shared" si="5"/>
        <v>0</v>
      </c>
      <c r="W33" s="78"/>
      <c r="X33" s="129"/>
      <c r="Y33" s="130"/>
      <c r="Z33" s="131"/>
      <c r="AA33" s="129"/>
      <c r="AB33" s="130"/>
      <c r="AC33" s="131"/>
      <c r="AD33" s="128">
        <f t="shared" si="6"/>
        <v>0</v>
      </c>
      <c r="AE33" s="75">
        <f t="shared" si="7"/>
        <v>0</v>
      </c>
      <c r="AF33" s="9"/>
      <c r="AG33" s="126"/>
      <c r="AH33" s="129"/>
      <c r="AI33" s="130"/>
      <c r="AJ33" s="131"/>
      <c r="AK33" s="129"/>
      <c r="AL33" s="130"/>
      <c r="AM33" s="131"/>
      <c r="AN33" s="128">
        <f t="shared" si="8"/>
        <v>0</v>
      </c>
      <c r="AO33" s="75">
        <f t="shared" si="9"/>
        <v>0</v>
      </c>
      <c r="AP33" s="11"/>
      <c r="AQ33" s="129"/>
      <c r="AR33" s="130"/>
      <c r="AS33" s="131"/>
      <c r="AT33" s="129"/>
      <c r="AU33" s="130"/>
      <c r="AV33" s="131"/>
      <c r="AW33" s="74">
        <f t="shared" si="10"/>
        <v>0</v>
      </c>
      <c r="AX33" s="75">
        <f t="shared" si="11"/>
        <v>0</v>
      </c>
      <c r="AY33" s="9"/>
      <c r="AZ33" s="8"/>
      <c r="BA33" s="129"/>
      <c r="BB33" s="130"/>
      <c r="BC33" s="131"/>
      <c r="BD33" s="129"/>
      <c r="BE33" s="130"/>
      <c r="BF33" s="131"/>
      <c r="BG33" s="74">
        <f t="shared" si="12"/>
        <v>0</v>
      </c>
      <c r="BH33" s="75">
        <f t="shared" si="13"/>
        <v>0</v>
      </c>
      <c r="BI33" s="11"/>
      <c r="BJ33" s="12"/>
      <c r="BK33" s="113"/>
      <c r="BL33" s="12">
        <f t="shared" si="1"/>
        <v>0</v>
      </c>
      <c r="BM33" s="15">
        <f t="shared" si="2"/>
        <v>0</v>
      </c>
      <c r="BN33" s="36">
        <f t="shared" si="14"/>
        <v>0</v>
      </c>
      <c r="BO33" s="36">
        <f t="shared" si="15"/>
        <v>0</v>
      </c>
      <c r="BP33" s="7">
        <f t="shared" si="3"/>
        <v>1000</v>
      </c>
    </row>
    <row r="34" spans="1:68" ht="12.75">
      <c r="A34" s="28">
        <v>26</v>
      </c>
      <c r="B34" s="32"/>
      <c r="C34" s="22"/>
      <c r="D34" s="23"/>
      <c r="E34" s="21"/>
      <c r="F34" s="21"/>
      <c r="G34" s="21"/>
      <c r="H34" s="16">
        <v>1000</v>
      </c>
      <c r="I34" s="14"/>
      <c r="J34" s="78"/>
      <c r="K34" s="24"/>
      <c r="L34" s="11"/>
      <c r="M34" s="25"/>
      <c r="N34" s="78">
        <f t="shared" si="0"/>
        <v>0</v>
      </c>
      <c r="O34" s="129"/>
      <c r="P34" s="130"/>
      <c r="Q34" s="131"/>
      <c r="R34" s="129"/>
      <c r="S34" s="130"/>
      <c r="T34" s="131"/>
      <c r="U34" s="128">
        <f t="shared" si="4"/>
        <v>0</v>
      </c>
      <c r="V34" s="75">
        <f t="shared" si="5"/>
        <v>0</v>
      </c>
      <c r="W34" s="78"/>
      <c r="X34" s="129"/>
      <c r="Y34" s="130"/>
      <c r="Z34" s="131"/>
      <c r="AA34" s="129"/>
      <c r="AB34" s="130"/>
      <c r="AC34" s="131"/>
      <c r="AD34" s="128">
        <f t="shared" si="6"/>
        <v>0</v>
      </c>
      <c r="AE34" s="75">
        <f t="shared" si="7"/>
        <v>0</v>
      </c>
      <c r="AF34" s="9"/>
      <c r="AG34" s="126"/>
      <c r="AH34" s="129"/>
      <c r="AI34" s="130"/>
      <c r="AJ34" s="131"/>
      <c r="AK34" s="129"/>
      <c r="AL34" s="130"/>
      <c r="AM34" s="131"/>
      <c r="AN34" s="128">
        <f t="shared" si="8"/>
        <v>0</v>
      </c>
      <c r="AO34" s="75">
        <f t="shared" si="9"/>
        <v>0</v>
      </c>
      <c r="AP34" s="11"/>
      <c r="AQ34" s="129"/>
      <c r="AR34" s="130"/>
      <c r="AS34" s="131"/>
      <c r="AT34" s="129"/>
      <c r="AU34" s="130"/>
      <c r="AV34" s="131"/>
      <c r="AW34" s="74">
        <f t="shared" si="10"/>
        <v>0</v>
      </c>
      <c r="AX34" s="75">
        <f t="shared" si="11"/>
        <v>0</v>
      </c>
      <c r="AY34" s="9"/>
      <c r="AZ34" s="8"/>
      <c r="BA34" s="129"/>
      <c r="BB34" s="130"/>
      <c r="BC34" s="131"/>
      <c r="BD34" s="129"/>
      <c r="BE34" s="130"/>
      <c r="BF34" s="131"/>
      <c r="BG34" s="74">
        <f t="shared" si="12"/>
        <v>0</v>
      </c>
      <c r="BH34" s="75">
        <f t="shared" si="13"/>
        <v>0</v>
      </c>
      <c r="BI34" s="11"/>
      <c r="BJ34" s="12"/>
      <c r="BK34" s="113"/>
      <c r="BL34" s="12">
        <f t="shared" si="1"/>
        <v>0</v>
      </c>
      <c r="BM34" s="15">
        <f t="shared" si="2"/>
        <v>0</v>
      </c>
      <c r="BN34" s="36">
        <f t="shared" si="14"/>
        <v>0</v>
      </c>
      <c r="BO34" s="36">
        <f t="shared" si="15"/>
        <v>0</v>
      </c>
      <c r="BP34" s="7">
        <f t="shared" si="3"/>
        <v>1000</v>
      </c>
    </row>
    <row r="35" spans="1:68" ht="12.75">
      <c r="A35" s="28">
        <v>27</v>
      </c>
      <c r="B35" s="32"/>
      <c r="C35" s="22"/>
      <c r="D35" s="23"/>
      <c r="E35" s="21"/>
      <c r="F35" s="21"/>
      <c r="G35" s="21"/>
      <c r="H35" s="16">
        <v>1000</v>
      </c>
      <c r="I35" s="14"/>
      <c r="J35" s="78"/>
      <c r="K35" s="24"/>
      <c r="L35" s="11"/>
      <c r="M35" s="25"/>
      <c r="N35" s="78">
        <f t="shared" si="0"/>
        <v>0</v>
      </c>
      <c r="O35" s="129"/>
      <c r="P35" s="130"/>
      <c r="Q35" s="131"/>
      <c r="R35" s="129"/>
      <c r="S35" s="130"/>
      <c r="T35" s="131"/>
      <c r="U35" s="128">
        <f t="shared" si="4"/>
        <v>0</v>
      </c>
      <c r="V35" s="75">
        <f t="shared" si="5"/>
        <v>0</v>
      </c>
      <c r="W35" s="78"/>
      <c r="X35" s="129"/>
      <c r="Y35" s="130"/>
      <c r="Z35" s="131"/>
      <c r="AA35" s="129"/>
      <c r="AB35" s="130"/>
      <c r="AC35" s="131"/>
      <c r="AD35" s="128">
        <f t="shared" si="6"/>
        <v>0</v>
      </c>
      <c r="AE35" s="75">
        <f t="shared" si="7"/>
        <v>0</v>
      </c>
      <c r="AF35" s="9"/>
      <c r="AG35" s="126"/>
      <c r="AH35" s="129"/>
      <c r="AI35" s="130"/>
      <c r="AJ35" s="131"/>
      <c r="AK35" s="129"/>
      <c r="AL35" s="130"/>
      <c r="AM35" s="131"/>
      <c r="AN35" s="128">
        <f t="shared" si="8"/>
        <v>0</v>
      </c>
      <c r="AO35" s="75">
        <f t="shared" si="9"/>
        <v>0</v>
      </c>
      <c r="AP35" s="11"/>
      <c r="AQ35" s="129"/>
      <c r="AR35" s="130"/>
      <c r="AS35" s="131"/>
      <c r="AT35" s="129"/>
      <c r="AU35" s="130"/>
      <c r="AV35" s="131"/>
      <c r="AW35" s="74">
        <f t="shared" si="10"/>
        <v>0</v>
      </c>
      <c r="AX35" s="75">
        <f t="shared" si="11"/>
        <v>0</v>
      </c>
      <c r="AY35" s="9"/>
      <c r="AZ35" s="8"/>
      <c r="BA35" s="129"/>
      <c r="BB35" s="130"/>
      <c r="BC35" s="131"/>
      <c r="BD35" s="129"/>
      <c r="BE35" s="130"/>
      <c r="BF35" s="131"/>
      <c r="BG35" s="74">
        <f t="shared" si="12"/>
        <v>0</v>
      </c>
      <c r="BH35" s="75">
        <f t="shared" si="13"/>
        <v>0</v>
      </c>
      <c r="BI35" s="11"/>
      <c r="BJ35" s="12"/>
      <c r="BK35" s="113"/>
      <c r="BL35" s="12">
        <f t="shared" si="1"/>
        <v>0</v>
      </c>
      <c r="BM35" s="15">
        <f t="shared" si="2"/>
        <v>0</v>
      </c>
      <c r="BN35" s="36">
        <f t="shared" si="14"/>
        <v>0</v>
      </c>
      <c r="BO35" s="36">
        <f t="shared" si="15"/>
        <v>0</v>
      </c>
      <c r="BP35" s="7">
        <f t="shared" si="3"/>
        <v>1000</v>
      </c>
    </row>
    <row r="36" spans="1:68" ht="12.75">
      <c r="A36" s="28">
        <v>28</v>
      </c>
      <c r="B36" s="32"/>
      <c r="C36" s="22"/>
      <c r="D36" s="23"/>
      <c r="E36" s="21"/>
      <c r="F36" s="21"/>
      <c r="G36" s="21"/>
      <c r="H36" s="16">
        <v>1000</v>
      </c>
      <c r="I36" s="14"/>
      <c r="J36" s="78"/>
      <c r="K36" s="24"/>
      <c r="L36" s="11"/>
      <c r="M36" s="25"/>
      <c r="N36" s="78">
        <f t="shared" si="0"/>
        <v>0</v>
      </c>
      <c r="O36" s="129"/>
      <c r="P36" s="130"/>
      <c r="Q36" s="131"/>
      <c r="R36" s="129"/>
      <c r="S36" s="130"/>
      <c r="T36" s="131"/>
      <c r="U36" s="128">
        <f t="shared" si="4"/>
        <v>0</v>
      </c>
      <c r="V36" s="75">
        <f t="shared" si="5"/>
        <v>0</v>
      </c>
      <c r="W36" s="78"/>
      <c r="X36" s="129"/>
      <c r="Y36" s="130"/>
      <c r="Z36" s="131"/>
      <c r="AA36" s="129"/>
      <c r="AB36" s="130"/>
      <c r="AC36" s="131"/>
      <c r="AD36" s="128">
        <f t="shared" si="6"/>
        <v>0</v>
      </c>
      <c r="AE36" s="75">
        <f t="shared" si="7"/>
        <v>0</v>
      </c>
      <c r="AF36" s="9"/>
      <c r="AG36" s="126"/>
      <c r="AH36" s="129"/>
      <c r="AI36" s="130"/>
      <c r="AJ36" s="131"/>
      <c r="AK36" s="129"/>
      <c r="AL36" s="130"/>
      <c r="AM36" s="131"/>
      <c r="AN36" s="128">
        <f t="shared" si="8"/>
        <v>0</v>
      </c>
      <c r="AO36" s="75">
        <f t="shared" si="9"/>
        <v>0</v>
      </c>
      <c r="AP36" s="11"/>
      <c r="AQ36" s="129"/>
      <c r="AR36" s="130"/>
      <c r="AS36" s="131"/>
      <c r="AT36" s="129"/>
      <c r="AU36" s="130"/>
      <c r="AV36" s="131"/>
      <c r="AW36" s="74">
        <f t="shared" si="10"/>
        <v>0</v>
      </c>
      <c r="AX36" s="75">
        <f t="shared" si="11"/>
        <v>0</v>
      </c>
      <c r="AY36" s="9"/>
      <c r="AZ36" s="8"/>
      <c r="BA36" s="129"/>
      <c r="BB36" s="130"/>
      <c r="BC36" s="131"/>
      <c r="BD36" s="129"/>
      <c r="BE36" s="130"/>
      <c r="BF36" s="131"/>
      <c r="BG36" s="74">
        <f t="shared" si="12"/>
        <v>0</v>
      </c>
      <c r="BH36" s="75">
        <f t="shared" si="13"/>
        <v>0</v>
      </c>
      <c r="BI36" s="11"/>
      <c r="BJ36" s="12"/>
      <c r="BK36" s="113"/>
      <c r="BL36" s="12">
        <f t="shared" si="1"/>
        <v>0</v>
      </c>
      <c r="BM36" s="15">
        <f t="shared" si="2"/>
        <v>0</v>
      </c>
      <c r="BN36" s="36">
        <f t="shared" si="14"/>
        <v>0</v>
      </c>
      <c r="BO36" s="36">
        <f t="shared" si="15"/>
        <v>0</v>
      </c>
      <c r="BP36" s="7">
        <f t="shared" si="3"/>
        <v>1000</v>
      </c>
    </row>
    <row r="37" spans="1:68" ht="12.75">
      <c r="A37" s="28">
        <v>29</v>
      </c>
      <c r="B37" s="32"/>
      <c r="C37" s="22"/>
      <c r="D37" s="23"/>
      <c r="E37" s="21"/>
      <c r="F37" s="21"/>
      <c r="G37" s="21"/>
      <c r="H37" s="16">
        <v>1000</v>
      </c>
      <c r="I37" s="14"/>
      <c r="J37" s="78"/>
      <c r="K37" s="24"/>
      <c r="L37" s="11"/>
      <c r="M37" s="25"/>
      <c r="N37" s="78">
        <f t="shared" si="0"/>
        <v>0</v>
      </c>
      <c r="O37" s="129"/>
      <c r="P37" s="130"/>
      <c r="Q37" s="131"/>
      <c r="R37" s="129"/>
      <c r="S37" s="130"/>
      <c r="T37" s="131"/>
      <c r="U37" s="128">
        <f t="shared" si="4"/>
        <v>0</v>
      </c>
      <c r="V37" s="75">
        <f t="shared" si="5"/>
        <v>0</v>
      </c>
      <c r="W37" s="78"/>
      <c r="X37" s="129"/>
      <c r="Y37" s="130"/>
      <c r="Z37" s="131"/>
      <c r="AA37" s="129"/>
      <c r="AB37" s="130"/>
      <c r="AC37" s="131"/>
      <c r="AD37" s="128">
        <f t="shared" si="6"/>
        <v>0</v>
      </c>
      <c r="AE37" s="75">
        <f t="shared" si="7"/>
        <v>0</v>
      </c>
      <c r="AF37" s="9"/>
      <c r="AG37" s="126"/>
      <c r="AH37" s="129"/>
      <c r="AI37" s="130"/>
      <c r="AJ37" s="131"/>
      <c r="AK37" s="129"/>
      <c r="AL37" s="130"/>
      <c r="AM37" s="131"/>
      <c r="AN37" s="128">
        <f t="shared" si="8"/>
        <v>0</v>
      </c>
      <c r="AO37" s="75">
        <f t="shared" si="9"/>
        <v>0</v>
      </c>
      <c r="AP37" s="11"/>
      <c r="AQ37" s="129"/>
      <c r="AR37" s="130"/>
      <c r="AS37" s="131"/>
      <c r="AT37" s="129"/>
      <c r="AU37" s="130"/>
      <c r="AV37" s="131"/>
      <c r="AW37" s="74">
        <f t="shared" si="10"/>
        <v>0</v>
      </c>
      <c r="AX37" s="75">
        <f t="shared" si="11"/>
        <v>0</v>
      </c>
      <c r="AY37" s="9"/>
      <c r="AZ37" s="8"/>
      <c r="BA37" s="129"/>
      <c r="BB37" s="130"/>
      <c r="BC37" s="131"/>
      <c r="BD37" s="129"/>
      <c r="BE37" s="130"/>
      <c r="BF37" s="131"/>
      <c r="BG37" s="74">
        <f t="shared" si="12"/>
        <v>0</v>
      </c>
      <c r="BH37" s="75">
        <f t="shared" si="13"/>
        <v>0</v>
      </c>
      <c r="BI37" s="11"/>
      <c r="BJ37" s="12"/>
      <c r="BK37" s="113"/>
      <c r="BL37" s="12">
        <f t="shared" si="1"/>
        <v>0</v>
      </c>
      <c r="BM37" s="15">
        <f t="shared" si="2"/>
        <v>0</v>
      </c>
      <c r="BN37" s="36">
        <f t="shared" si="14"/>
        <v>0</v>
      </c>
      <c r="BO37" s="36">
        <f t="shared" si="15"/>
        <v>0</v>
      </c>
      <c r="BP37" s="7">
        <f t="shared" si="3"/>
        <v>1000</v>
      </c>
    </row>
    <row r="38" spans="1:68" ht="12.75">
      <c r="A38" s="28">
        <v>30</v>
      </c>
      <c r="B38" s="32"/>
      <c r="C38" s="22"/>
      <c r="D38" s="23"/>
      <c r="E38" s="21"/>
      <c r="F38" s="21"/>
      <c r="G38" s="21"/>
      <c r="H38" s="16">
        <v>1000</v>
      </c>
      <c r="I38" s="14"/>
      <c r="J38" s="78"/>
      <c r="K38" s="24"/>
      <c r="L38" s="11"/>
      <c r="M38" s="25"/>
      <c r="N38" s="78">
        <f t="shared" si="0"/>
        <v>0</v>
      </c>
      <c r="O38" s="129"/>
      <c r="P38" s="130"/>
      <c r="Q38" s="131"/>
      <c r="R38" s="129"/>
      <c r="S38" s="130"/>
      <c r="T38" s="131"/>
      <c r="U38" s="128">
        <f t="shared" si="4"/>
        <v>0</v>
      </c>
      <c r="V38" s="75">
        <f t="shared" si="5"/>
        <v>0</v>
      </c>
      <c r="W38" s="78"/>
      <c r="X38" s="129"/>
      <c r="Y38" s="130"/>
      <c r="Z38" s="131"/>
      <c r="AA38" s="129"/>
      <c r="AB38" s="130"/>
      <c r="AC38" s="131"/>
      <c r="AD38" s="128">
        <f t="shared" si="6"/>
        <v>0</v>
      </c>
      <c r="AE38" s="75">
        <f t="shared" si="7"/>
        <v>0</v>
      </c>
      <c r="AF38" s="9"/>
      <c r="AG38" s="126"/>
      <c r="AH38" s="129"/>
      <c r="AI38" s="130"/>
      <c r="AJ38" s="131"/>
      <c r="AK38" s="129"/>
      <c r="AL38" s="130"/>
      <c r="AM38" s="131"/>
      <c r="AN38" s="128">
        <f t="shared" si="8"/>
        <v>0</v>
      </c>
      <c r="AO38" s="75">
        <f t="shared" si="9"/>
        <v>0</v>
      </c>
      <c r="AP38" s="11"/>
      <c r="AQ38" s="129"/>
      <c r="AR38" s="130"/>
      <c r="AS38" s="131"/>
      <c r="AT38" s="129"/>
      <c r="AU38" s="130"/>
      <c r="AV38" s="131"/>
      <c r="AW38" s="74">
        <f t="shared" si="10"/>
        <v>0</v>
      </c>
      <c r="AX38" s="75">
        <f t="shared" si="11"/>
        <v>0</v>
      </c>
      <c r="AY38" s="9"/>
      <c r="AZ38" s="8"/>
      <c r="BA38" s="129"/>
      <c r="BB38" s="130"/>
      <c r="BC38" s="131"/>
      <c r="BD38" s="129"/>
      <c r="BE38" s="130"/>
      <c r="BF38" s="131"/>
      <c r="BG38" s="74">
        <f t="shared" si="12"/>
        <v>0</v>
      </c>
      <c r="BH38" s="75">
        <f t="shared" si="13"/>
        <v>0</v>
      </c>
      <c r="BI38" s="11"/>
      <c r="BJ38" s="12"/>
      <c r="BK38" s="113"/>
      <c r="BL38" s="12">
        <f t="shared" si="1"/>
        <v>0</v>
      </c>
      <c r="BM38" s="15">
        <f t="shared" si="2"/>
        <v>0</v>
      </c>
      <c r="BN38" s="36">
        <f t="shared" si="14"/>
        <v>0</v>
      </c>
      <c r="BO38" s="36">
        <f t="shared" si="15"/>
        <v>0</v>
      </c>
      <c r="BP38" s="7">
        <f t="shared" si="3"/>
        <v>1000</v>
      </c>
    </row>
    <row r="39" spans="1:68" ht="12.75">
      <c r="A39" s="28">
        <v>31</v>
      </c>
      <c r="B39" s="32"/>
      <c r="C39" s="22"/>
      <c r="D39" s="23"/>
      <c r="E39" s="21"/>
      <c r="F39" s="21"/>
      <c r="G39" s="21"/>
      <c r="H39" s="16">
        <v>1000</v>
      </c>
      <c r="I39" s="14"/>
      <c r="J39" s="78"/>
      <c r="K39" s="24"/>
      <c r="L39" s="11"/>
      <c r="M39" s="25"/>
      <c r="N39" s="78">
        <f t="shared" si="0"/>
        <v>0</v>
      </c>
      <c r="O39" s="129"/>
      <c r="P39" s="130"/>
      <c r="Q39" s="131"/>
      <c r="R39" s="129"/>
      <c r="S39" s="130"/>
      <c r="T39" s="131"/>
      <c r="U39" s="128">
        <f t="shared" si="4"/>
        <v>0</v>
      </c>
      <c r="V39" s="75">
        <f t="shared" si="5"/>
        <v>0</v>
      </c>
      <c r="W39" s="78"/>
      <c r="X39" s="129"/>
      <c r="Y39" s="130"/>
      <c r="Z39" s="131"/>
      <c r="AA39" s="129"/>
      <c r="AB39" s="130"/>
      <c r="AC39" s="131"/>
      <c r="AD39" s="128">
        <f t="shared" si="6"/>
        <v>0</v>
      </c>
      <c r="AE39" s="75">
        <f t="shared" si="7"/>
        <v>0</v>
      </c>
      <c r="AF39" s="9"/>
      <c r="AG39" s="126"/>
      <c r="AH39" s="129"/>
      <c r="AI39" s="130"/>
      <c r="AJ39" s="131"/>
      <c r="AK39" s="129"/>
      <c r="AL39" s="130"/>
      <c r="AM39" s="131"/>
      <c r="AN39" s="128">
        <f t="shared" si="8"/>
        <v>0</v>
      </c>
      <c r="AO39" s="75">
        <f t="shared" si="9"/>
        <v>0</v>
      </c>
      <c r="AP39" s="11"/>
      <c r="AQ39" s="129"/>
      <c r="AR39" s="130"/>
      <c r="AS39" s="131"/>
      <c r="AT39" s="129"/>
      <c r="AU39" s="130"/>
      <c r="AV39" s="131"/>
      <c r="AW39" s="74">
        <f t="shared" si="10"/>
        <v>0</v>
      </c>
      <c r="AX39" s="75">
        <f t="shared" si="11"/>
        <v>0</v>
      </c>
      <c r="AY39" s="9"/>
      <c r="AZ39" s="8"/>
      <c r="BA39" s="129"/>
      <c r="BB39" s="130"/>
      <c r="BC39" s="131"/>
      <c r="BD39" s="129"/>
      <c r="BE39" s="130"/>
      <c r="BF39" s="131"/>
      <c r="BG39" s="74">
        <f t="shared" si="12"/>
        <v>0</v>
      </c>
      <c r="BH39" s="75">
        <f t="shared" si="13"/>
        <v>0</v>
      </c>
      <c r="BI39" s="11"/>
      <c r="BJ39" s="12"/>
      <c r="BK39" s="113"/>
      <c r="BL39" s="12">
        <f t="shared" si="1"/>
        <v>0</v>
      </c>
      <c r="BM39" s="15">
        <f t="shared" si="2"/>
        <v>0</v>
      </c>
      <c r="BN39" s="36">
        <f t="shared" si="14"/>
        <v>0</v>
      </c>
      <c r="BO39" s="36">
        <f t="shared" si="15"/>
        <v>0</v>
      </c>
      <c r="BP39" s="7">
        <f t="shared" si="3"/>
        <v>1000</v>
      </c>
    </row>
    <row r="40" spans="1:68" ht="12.75">
      <c r="A40" s="28">
        <v>32</v>
      </c>
      <c r="B40" s="32"/>
      <c r="C40" s="22"/>
      <c r="D40" s="23"/>
      <c r="E40" s="21"/>
      <c r="F40" s="21"/>
      <c r="G40" s="21"/>
      <c r="H40" s="16">
        <v>1000</v>
      </c>
      <c r="I40" s="14"/>
      <c r="J40" s="78"/>
      <c r="K40" s="24"/>
      <c r="L40" s="11"/>
      <c r="M40" s="25"/>
      <c r="N40" s="78">
        <f t="shared" si="0"/>
        <v>0</v>
      </c>
      <c r="O40" s="129"/>
      <c r="P40" s="130"/>
      <c r="Q40" s="131"/>
      <c r="R40" s="129"/>
      <c r="S40" s="130"/>
      <c r="T40" s="131"/>
      <c r="U40" s="128">
        <f t="shared" si="4"/>
        <v>0</v>
      </c>
      <c r="V40" s="75">
        <f t="shared" si="5"/>
        <v>0</v>
      </c>
      <c r="W40" s="78"/>
      <c r="X40" s="129"/>
      <c r="Y40" s="130"/>
      <c r="Z40" s="131"/>
      <c r="AA40" s="129"/>
      <c r="AB40" s="130"/>
      <c r="AC40" s="131"/>
      <c r="AD40" s="128">
        <f t="shared" si="6"/>
        <v>0</v>
      </c>
      <c r="AE40" s="75">
        <f t="shared" si="7"/>
        <v>0</v>
      </c>
      <c r="AF40" s="9"/>
      <c r="AG40" s="126"/>
      <c r="AH40" s="129"/>
      <c r="AI40" s="130"/>
      <c r="AJ40" s="131"/>
      <c r="AK40" s="129"/>
      <c r="AL40" s="130"/>
      <c r="AM40" s="131"/>
      <c r="AN40" s="128">
        <f t="shared" si="8"/>
        <v>0</v>
      </c>
      <c r="AO40" s="75">
        <f t="shared" si="9"/>
        <v>0</v>
      </c>
      <c r="AP40" s="11"/>
      <c r="AQ40" s="129"/>
      <c r="AR40" s="130"/>
      <c r="AS40" s="131"/>
      <c r="AT40" s="129"/>
      <c r="AU40" s="130"/>
      <c r="AV40" s="131"/>
      <c r="AW40" s="74">
        <f t="shared" si="10"/>
        <v>0</v>
      </c>
      <c r="AX40" s="75">
        <f t="shared" si="11"/>
        <v>0</v>
      </c>
      <c r="AY40" s="9"/>
      <c r="AZ40" s="8"/>
      <c r="BA40" s="129"/>
      <c r="BB40" s="130"/>
      <c r="BC40" s="131"/>
      <c r="BD40" s="129"/>
      <c r="BE40" s="130"/>
      <c r="BF40" s="131"/>
      <c r="BG40" s="74">
        <f t="shared" si="12"/>
        <v>0</v>
      </c>
      <c r="BH40" s="75">
        <f t="shared" si="13"/>
        <v>0</v>
      </c>
      <c r="BI40" s="11"/>
      <c r="BJ40" s="12"/>
      <c r="BK40" s="113"/>
      <c r="BL40" s="12">
        <f t="shared" si="1"/>
        <v>0</v>
      </c>
      <c r="BM40" s="15">
        <f t="shared" si="2"/>
        <v>0</v>
      </c>
      <c r="BN40" s="36">
        <f t="shared" si="14"/>
        <v>0</v>
      </c>
      <c r="BO40" s="36">
        <f t="shared" si="15"/>
        <v>0</v>
      </c>
      <c r="BP40" s="7">
        <f t="shared" si="3"/>
        <v>1000</v>
      </c>
    </row>
    <row r="41" spans="1:68" ht="12.75">
      <c r="A41" s="28">
        <v>33</v>
      </c>
      <c r="B41" s="32"/>
      <c r="C41" s="22"/>
      <c r="D41" s="23"/>
      <c r="E41" s="21"/>
      <c r="F41" s="21"/>
      <c r="G41" s="21"/>
      <c r="H41" s="16">
        <v>1000</v>
      </c>
      <c r="I41" s="14"/>
      <c r="J41" s="78"/>
      <c r="K41" s="24"/>
      <c r="L41" s="11"/>
      <c r="M41" s="25"/>
      <c r="N41" s="78">
        <f t="shared" si="0"/>
        <v>0</v>
      </c>
      <c r="O41" s="129"/>
      <c r="P41" s="130"/>
      <c r="Q41" s="131"/>
      <c r="R41" s="129"/>
      <c r="S41" s="130"/>
      <c r="T41" s="131"/>
      <c r="U41" s="128">
        <f t="shared" si="4"/>
        <v>0</v>
      </c>
      <c r="V41" s="75">
        <f t="shared" si="5"/>
        <v>0</v>
      </c>
      <c r="W41" s="78"/>
      <c r="X41" s="129"/>
      <c r="Y41" s="130"/>
      <c r="Z41" s="131"/>
      <c r="AA41" s="129"/>
      <c r="AB41" s="130"/>
      <c r="AC41" s="131"/>
      <c r="AD41" s="128">
        <f t="shared" si="6"/>
        <v>0</v>
      </c>
      <c r="AE41" s="75">
        <f t="shared" si="7"/>
        <v>0</v>
      </c>
      <c r="AF41" s="9"/>
      <c r="AG41" s="126"/>
      <c r="AH41" s="129"/>
      <c r="AI41" s="130"/>
      <c r="AJ41" s="131"/>
      <c r="AK41" s="129"/>
      <c r="AL41" s="130"/>
      <c r="AM41" s="131"/>
      <c r="AN41" s="128">
        <f t="shared" si="8"/>
        <v>0</v>
      </c>
      <c r="AO41" s="75">
        <f t="shared" si="9"/>
        <v>0</v>
      </c>
      <c r="AP41" s="11"/>
      <c r="AQ41" s="129"/>
      <c r="AR41" s="130"/>
      <c r="AS41" s="131"/>
      <c r="AT41" s="129"/>
      <c r="AU41" s="130"/>
      <c r="AV41" s="131"/>
      <c r="AW41" s="74">
        <f t="shared" si="10"/>
        <v>0</v>
      </c>
      <c r="AX41" s="75">
        <f t="shared" si="11"/>
        <v>0</v>
      </c>
      <c r="AY41" s="9"/>
      <c r="AZ41" s="8"/>
      <c r="BA41" s="129"/>
      <c r="BB41" s="130"/>
      <c r="BC41" s="131"/>
      <c r="BD41" s="129"/>
      <c r="BE41" s="130"/>
      <c r="BF41" s="131"/>
      <c r="BG41" s="74">
        <f t="shared" si="12"/>
        <v>0</v>
      </c>
      <c r="BH41" s="75">
        <f t="shared" si="13"/>
        <v>0</v>
      </c>
      <c r="BI41" s="11"/>
      <c r="BJ41" s="12"/>
      <c r="BK41" s="113"/>
      <c r="BL41" s="12">
        <f t="shared" si="1"/>
        <v>0</v>
      </c>
      <c r="BM41" s="15">
        <f t="shared" si="2"/>
        <v>0</v>
      </c>
      <c r="BN41" s="36">
        <f t="shared" si="14"/>
        <v>0</v>
      </c>
      <c r="BO41" s="36">
        <f t="shared" si="15"/>
        <v>0</v>
      </c>
      <c r="BP41" s="7">
        <f t="shared" si="3"/>
        <v>1000</v>
      </c>
    </row>
    <row r="42" spans="1:68" ht="12.75">
      <c r="A42" s="28">
        <v>34</v>
      </c>
      <c r="B42" s="32"/>
      <c r="C42" s="22"/>
      <c r="D42" s="23"/>
      <c r="E42" s="21"/>
      <c r="F42" s="21"/>
      <c r="G42" s="21"/>
      <c r="H42" s="16">
        <v>1000</v>
      </c>
      <c r="I42" s="14"/>
      <c r="J42" s="78"/>
      <c r="K42" s="24"/>
      <c r="L42" s="11"/>
      <c r="M42" s="25"/>
      <c r="N42" s="78">
        <f t="shared" si="0"/>
        <v>0</v>
      </c>
      <c r="O42" s="129"/>
      <c r="P42" s="130"/>
      <c r="Q42" s="131"/>
      <c r="R42" s="129"/>
      <c r="S42" s="130"/>
      <c r="T42" s="131"/>
      <c r="U42" s="128">
        <f t="shared" si="4"/>
        <v>0</v>
      </c>
      <c r="V42" s="75">
        <f t="shared" si="5"/>
        <v>0</v>
      </c>
      <c r="W42" s="78"/>
      <c r="X42" s="129"/>
      <c r="Y42" s="130"/>
      <c r="Z42" s="131"/>
      <c r="AA42" s="129"/>
      <c r="AB42" s="130"/>
      <c r="AC42" s="131"/>
      <c r="AD42" s="128">
        <f t="shared" si="6"/>
        <v>0</v>
      </c>
      <c r="AE42" s="75">
        <f t="shared" si="7"/>
        <v>0</v>
      </c>
      <c r="AF42" s="9"/>
      <c r="AG42" s="126"/>
      <c r="AH42" s="129"/>
      <c r="AI42" s="130"/>
      <c r="AJ42" s="131"/>
      <c r="AK42" s="129"/>
      <c r="AL42" s="130"/>
      <c r="AM42" s="131"/>
      <c r="AN42" s="128">
        <f t="shared" si="8"/>
        <v>0</v>
      </c>
      <c r="AO42" s="75">
        <f t="shared" si="9"/>
        <v>0</v>
      </c>
      <c r="AP42" s="11"/>
      <c r="AQ42" s="129"/>
      <c r="AR42" s="130"/>
      <c r="AS42" s="131"/>
      <c r="AT42" s="129"/>
      <c r="AU42" s="130"/>
      <c r="AV42" s="131"/>
      <c r="AW42" s="74">
        <f t="shared" si="10"/>
        <v>0</v>
      </c>
      <c r="AX42" s="75">
        <f t="shared" si="11"/>
        <v>0</v>
      </c>
      <c r="AY42" s="9"/>
      <c r="AZ42" s="8"/>
      <c r="BA42" s="129"/>
      <c r="BB42" s="130"/>
      <c r="BC42" s="131"/>
      <c r="BD42" s="129"/>
      <c r="BE42" s="130"/>
      <c r="BF42" s="131"/>
      <c r="BG42" s="74">
        <f t="shared" si="12"/>
        <v>0</v>
      </c>
      <c r="BH42" s="75">
        <f t="shared" si="13"/>
        <v>0</v>
      </c>
      <c r="BI42" s="11"/>
      <c r="BJ42" s="12"/>
      <c r="BK42" s="113"/>
      <c r="BL42" s="12">
        <f t="shared" si="1"/>
        <v>0</v>
      </c>
      <c r="BM42" s="15">
        <f t="shared" si="2"/>
        <v>0</v>
      </c>
      <c r="BN42" s="36">
        <f t="shared" si="14"/>
        <v>0</v>
      </c>
      <c r="BO42" s="36">
        <f t="shared" si="15"/>
        <v>0</v>
      </c>
      <c r="BP42" s="7">
        <f t="shared" si="3"/>
        <v>1000</v>
      </c>
    </row>
    <row r="43" spans="10:63" ht="12.75">
      <c r="J43" s="68"/>
      <c r="U43" s="68"/>
      <c r="V43" s="68"/>
      <c r="AD43" s="68"/>
      <c r="AE43" s="68"/>
      <c r="AN43" s="68"/>
      <c r="AO43" s="68"/>
      <c r="AW43" s="68"/>
      <c r="AX43" s="68"/>
      <c r="BG43" s="68"/>
      <c r="BH43" s="68"/>
      <c r="BK43" s="64"/>
    </row>
    <row r="44" spans="1:78" ht="12.75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70"/>
      <c r="O44" s="70"/>
      <c r="P44" s="70"/>
      <c r="Q44" s="70"/>
      <c r="R44" s="70"/>
      <c r="S44" s="70"/>
      <c r="T44" s="70"/>
      <c r="U44" s="37"/>
      <c r="V44" s="37"/>
      <c r="W44" s="68" t="str">
        <f>Osnovni_podatki!A11</f>
        <v>Predsednik B komisije:</v>
      </c>
      <c r="X44" s="68"/>
      <c r="Y44" s="68"/>
      <c r="Z44" s="68"/>
      <c r="AA44" s="68"/>
      <c r="AB44" s="68"/>
      <c r="AC44" s="68"/>
      <c r="AD44" s="68"/>
      <c r="AE44" s="68"/>
      <c r="AF44" s="68"/>
      <c r="AG44" s="37"/>
      <c r="AH44" s="37"/>
      <c r="AI44" s="37"/>
      <c r="AJ44" s="37"/>
      <c r="AK44" s="37"/>
      <c r="AL44" s="37"/>
      <c r="AM44" s="37"/>
      <c r="AN44" s="37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37"/>
      <c r="AZ44" s="64"/>
      <c r="BA44" s="64"/>
      <c r="BB44" s="64"/>
      <c r="BC44" s="64"/>
      <c r="BD44" s="64"/>
      <c r="BE44" s="64"/>
      <c r="BF44" s="64"/>
      <c r="BG44" s="64"/>
      <c r="BH44" s="37"/>
      <c r="BI44" s="37"/>
      <c r="BJ44" s="37"/>
      <c r="BK44" s="64"/>
      <c r="BL44" s="112"/>
      <c r="BM44" s="104"/>
      <c r="BN44" s="57"/>
      <c r="BO44" s="109"/>
      <c r="BP44" s="112" t="str">
        <f>Osnovni_podatki!A12</f>
        <v>Vodja tekmovanja:</v>
      </c>
      <c r="BQ44" s="37"/>
      <c r="BR44" s="37"/>
      <c r="BS44" s="37"/>
      <c r="BU44" s="37"/>
      <c r="BV44" s="37"/>
      <c r="BW44" s="37"/>
      <c r="BX44" s="37"/>
      <c r="BY44" s="37"/>
      <c r="BZ44" s="37"/>
    </row>
    <row r="45" spans="1:78" ht="12.75">
      <c r="A45" s="37" t="str">
        <f>Osnovni_podatki!B10</f>
        <v>Ivo Črnilec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70"/>
      <c r="O45" s="70"/>
      <c r="P45" s="70"/>
      <c r="Q45" s="70"/>
      <c r="R45" s="70"/>
      <c r="S45" s="70"/>
      <c r="T45" s="70"/>
      <c r="U45" s="37"/>
      <c r="V45" s="37"/>
      <c r="W45" s="68" t="str">
        <f>Osnovni_podatki!B11</f>
        <v>Grega Meglič</v>
      </c>
      <c r="X45" s="68"/>
      <c r="Y45" s="68"/>
      <c r="Z45" s="68"/>
      <c r="AA45" s="68"/>
      <c r="AB45" s="68"/>
      <c r="AC45" s="68"/>
      <c r="AD45" s="68"/>
      <c r="AE45" s="68"/>
      <c r="AF45" s="68"/>
      <c r="AG45" s="37"/>
      <c r="AH45" s="37"/>
      <c r="AI45" s="37"/>
      <c r="AJ45" s="37"/>
      <c r="AK45" s="37"/>
      <c r="AL45" s="37"/>
      <c r="AM45" s="37"/>
      <c r="AN45" s="37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37"/>
      <c r="AZ45" s="64"/>
      <c r="BA45" s="64"/>
      <c r="BB45" s="64"/>
      <c r="BC45" s="64"/>
      <c r="BD45" s="64"/>
      <c r="BE45" s="64"/>
      <c r="BF45" s="64"/>
      <c r="BG45" s="64"/>
      <c r="BH45" s="37"/>
      <c r="BI45" s="37"/>
      <c r="BJ45" s="37"/>
      <c r="BK45" s="64"/>
      <c r="BL45" s="112"/>
      <c r="BM45" s="104"/>
      <c r="BN45" s="57"/>
      <c r="BO45" s="109"/>
      <c r="BP45" s="112" t="str">
        <f>Osnovni_podatki!B12</f>
        <v>Manca ahačič</v>
      </c>
      <c r="BQ45" s="37"/>
      <c r="BR45" s="37"/>
      <c r="BS45" s="37"/>
      <c r="BU45" s="37"/>
      <c r="BV45" s="37"/>
      <c r="BW45" s="37"/>
      <c r="BX45" s="37"/>
      <c r="BY45" s="37"/>
      <c r="BZ45" s="37"/>
    </row>
    <row r="46" spans="10:63" ht="12.75">
      <c r="J46" s="68"/>
      <c r="U46" s="68"/>
      <c r="V46" s="68"/>
      <c r="AD46" s="68"/>
      <c r="AE46" s="68"/>
      <c r="AN46" s="68"/>
      <c r="AO46" s="68"/>
      <c r="AW46" s="68"/>
      <c r="AX46" s="68"/>
      <c r="BG46" s="68"/>
      <c r="BH46" s="68"/>
      <c r="BK46" s="64"/>
    </row>
    <row r="47" spans="10:63" ht="12.75">
      <c r="J47" s="68"/>
      <c r="U47" s="68"/>
      <c r="V47" s="68"/>
      <c r="AD47" s="68"/>
      <c r="AE47" s="68"/>
      <c r="AN47" s="68"/>
      <c r="AO47" s="68"/>
      <c r="AW47" s="68"/>
      <c r="AX47" s="68"/>
      <c r="BG47" s="68"/>
      <c r="BH47" s="68"/>
      <c r="BK47" s="64"/>
    </row>
    <row r="48" spans="10:63" ht="12.75">
      <c r="J48" s="68"/>
      <c r="U48" s="68"/>
      <c r="V48" s="68"/>
      <c r="AD48" s="68"/>
      <c r="AE48" s="68"/>
      <c r="AN48" s="68"/>
      <c r="AO48" s="68"/>
      <c r="AW48" s="68"/>
      <c r="AX48" s="68"/>
      <c r="BG48" s="68"/>
      <c r="BH48" s="68"/>
      <c r="BK48" s="64"/>
    </row>
    <row r="49" spans="10:63" ht="12.75">
      <c r="J49" s="68"/>
      <c r="U49" s="68"/>
      <c r="V49" s="68"/>
      <c r="AD49" s="68"/>
      <c r="AE49" s="68"/>
      <c r="AN49" s="68"/>
      <c r="AO49" s="68"/>
      <c r="AW49" s="68"/>
      <c r="AX49" s="68"/>
      <c r="BG49" s="68"/>
      <c r="BH49" s="68"/>
      <c r="BK49" s="64"/>
    </row>
    <row r="50" spans="10:63" ht="12.75">
      <c r="J50" s="68"/>
      <c r="U50" s="68"/>
      <c r="V50" s="68"/>
      <c r="AD50" s="68"/>
      <c r="AE50" s="68"/>
      <c r="AN50" s="68"/>
      <c r="AO50" s="68"/>
      <c r="AW50" s="68"/>
      <c r="AX50" s="68"/>
      <c r="BG50" s="68"/>
      <c r="BH50" s="68"/>
      <c r="BK50" s="64"/>
    </row>
    <row r="51" spans="10:63" ht="12.75">
      <c r="J51" s="68"/>
      <c r="U51" s="68"/>
      <c r="V51" s="68"/>
      <c r="AD51" s="68"/>
      <c r="AE51" s="68"/>
      <c r="AN51" s="68"/>
      <c r="AO51" s="68"/>
      <c r="AW51" s="68"/>
      <c r="AX51" s="68"/>
      <c r="BG51" s="68"/>
      <c r="BH51" s="68"/>
      <c r="BK51" s="64"/>
    </row>
    <row r="52" spans="10:63" ht="12.75">
      <c r="J52" s="68"/>
      <c r="U52" s="68"/>
      <c r="V52" s="68"/>
      <c r="AD52" s="68"/>
      <c r="AE52" s="68"/>
      <c r="AN52" s="68"/>
      <c r="AO52" s="68"/>
      <c r="AW52" s="68"/>
      <c r="AX52" s="68"/>
      <c r="BG52" s="68"/>
      <c r="BH52" s="68"/>
      <c r="BK52" s="64"/>
    </row>
    <row r="53" spans="10:63" ht="12.75">
      <c r="J53" s="68"/>
      <c r="U53" s="68"/>
      <c r="V53" s="68"/>
      <c r="AD53" s="68"/>
      <c r="AE53" s="68"/>
      <c r="AN53" s="68"/>
      <c r="AO53" s="68"/>
      <c r="AW53" s="68"/>
      <c r="AX53" s="68"/>
      <c r="BG53" s="68"/>
      <c r="BH53" s="68"/>
      <c r="BK53" s="64"/>
    </row>
    <row r="54" spans="10:63" ht="12.75">
      <c r="J54" s="68"/>
      <c r="U54" s="68"/>
      <c r="V54" s="68"/>
      <c r="AD54" s="68"/>
      <c r="AE54" s="68"/>
      <c r="AN54" s="68"/>
      <c r="AO54" s="68"/>
      <c r="AW54" s="68"/>
      <c r="AX54" s="68"/>
      <c r="BG54" s="68"/>
      <c r="BH54" s="68"/>
      <c r="BK54" s="64"/>
    </row>
    <row r="55" spans="10:63" ht="12.75">
      <c r="J55" s="68"/>
      <c r="U55" s="68"/>
      <c r="V55" s="68"/>
      <c r="AD55" s="68"/>
      <c r="AE55" s="68"/>
      <c r="AN55" s="68"/>
      <c r="AO55" s="68"/>
      <c r="AW55" s="68"/>
      <c r="AX55" s="68"/>
      <c r="BG55" s="68"/>
      <c r="BH55" s="68"/>
      <c r="BK55" s="64"/>
    </row>
    <row r="56" spans="10:63" ht="12.75">
      <c r="J56" s="68"/>
      <c r="U56" s="68"/>
      <c r="V56" s="68"/>
      <c r="AD56" s="68"/>
      <c r="AE56" s="68"/>
      <c r="AN56" s="68"/>
      <c r="AO56" s="68"/>
      <c r="AW56" s="68"/>
      <c r="AX56" s="68"/>
      <c r="BG56" s="68"/>
      <c r="BH56" s="68"/>
      <c r="BK56" s="64"/>
    </row>
    <row r="57" spans="10:63" ht="12.75">
      <c r="J57" s="68"/>
      <c r="U57" s="68"/>
      <c r="V57" s="68"/>
      <c r="AD57" s="68"/>
      <c r="AE57" s="68"/>
      <c r="AN57" s="68"/>
      <c r="AO57" s="68"/>
      <c r="AW57" s="68"/>
      <c r="AX57" s="68"/>
      <c r="BG57" s="68"/>
      <c r="BH57" s="68"/>
      <c r="BK57" s="64"/>
    </row>
    <row r="58" spans="10:63" ht="12.75">
      <c r="J58" s="68"/>
      <c r="U58" s="68"/>
      <c r="V58" s="68"/>
      <c r="AD58" s="68"/>
      <c r="AE58" s="68"/>
      <c r="AN58" s="68"/>
      <c r="AO58" s="68"/>
      <c r="AW58" s="68"/>
      <c r="AX58" s="68"/>
      <c r="BG58" s="68"/>
      <c r="BH58" s="68"/>
      <c r="BK58" s="64"/>
    </row>
    <row r="59" spans="10:63" ht="12.75">
      <c r="J59" s="68"/>
      <c r="U59" s="68"/>
      <c r="V59" s="68"/>
      <c r="AD59" s="68"/>
      <c r="AE59" s="68"/>
      <c r="AN59" s="68"/>
      <c r="AO59" s="68"/>
      <c r="AW59" s="68"/>
      <c r="AX59" s="68"/>
      <c r="BG59" s="68"/>
      <c r="BH59" s="68"/>
      <c r="BK59" s="64"/>
    </row>
    <row r="60" spans="10:63" ht="12.75">
      <c r="J60" s="68"/>
      <c r="U60" s="68"/>
      <c r="V60" s="68"/>
      <c r="AD60" s="68"/>
      <c r="AE60" s="68"/>
      <c r="AN60" s="68"/>
      <c r="AO60" s="68"/>
      <c r="AW60" s="68"/>
      <c r="AX60" s="68"/>
      <c r="BG60" s="68"/>
      <c r="BH60" s="68"/>
      <c r="BK60" s="64"/>
    </row>
    <row r="61" spans="10:63" ht="12.75">
      <c r="J61" s="68"/>
      <c r="U61" s="68"/>
      <c r="V61" s="68"/>
      <c r="AD61" s="68"/>
      <c r="AE61" s="68"/>
      <c r="AN61" s="68"/>
      <c r="AO61" s="68"/>
      <c r="AW61" s="68"/>
      <c r="AX61" s="68"/>
      <c r="BG61" s="68"/>
      <c r="BH61" s="68"/>
      <c r="BK61" s="64"/>
    </row>
    <row r="62" ht="12.75">
      <c r="BK62" s="64"/>
    </row>
    <row r="63" ht="12.75">
      <c r="BK63" s="64"/>
    </row>
    <row r="64" ht="12.75">
      <c r="BK64" s="64"/>
    </row>
  </sheetData>
  <sheetProtection selectLockedCells="1"/>
  <mergeCells count="29">
    <mergeCell ref="BO6:BO8"/>
    <mergeCell ref="BP6:BP8"/>
    <mergeCell ref="K7:L7"/>
    <mergeCell ref="N7:N8"/>
    <mergeCell ref="U7:V7"/>
    <mergeCell ref="AD7:AE7"/>
    <mergeCell ref="AF7:AG7"/>
    <mergeCell ref="AN7:AO7"/>
    <mergeCell ref="AW7:AX7"/>
    <mergeCell ref="AY7:AZ7"/>
    <mergeCell ref="AY6:AZ6"/>
    <mergeCell ref="BJ6:BJ8"/>
    <mergeCell ref="BK6:BK8"/>
    <mergeCell ref="BL6:BL8"/>
    <mergeCell ref="BM6:BM8"/>
    <mergeCell ref="BN6:BN8"/>
    <mergeCell ref="BG7:BH7"/>
    <mergeCell ref="G6:G8"/>
    <mergeCell ref="H6:H8"/>
    <mergeCell ref="I6:I8"/>
    <mergeCell ref="J6:J8"/>
    <mergeCell ref="K6:N6"/>
    <mergeCell ref="AF6:AG6"/>
    <mergeCell ref="A6:A8"/>
    <mergeCell ref="B6:B8"/>
    <mergeCell ref="C6:C8"/>
    <mergeCell ref="D6:D8"/>
    <mergeCell ref="E6:E8"/>
    <mergeCell ref="F6:F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spans="1:8" ht="25.5" customHeight="1">
      <c r="A1" s="80" t="s">
        <v>42</v>
      </c>
      <c r="B1" s="81" t="s">
        <v>43</v>
      </c>
      <c r="D1" s="82" t="s">
        <v>41</v>
      </c>
      <c r="E1" s="81" t="s">
        <v>43</v>
      </c>
      <c r="H1" s="83" t="s">
        <v>44</v>
      </c>
    </row>
    <row r="2" spans="1:8" ht="13.5" thickBot="1">
      <c r="A2" s="87">
        <v>2016</v>
      </c>
      <c r="B2" s="85">
        <v>6</v>
      </c>
      <c r="D2" s="87">
        <v>2016</v>
      </c>
      <c r="E2" s="85">
        <v>12</v>
      </c>
      <c r="H2" s="86">
        <v>2022</v>
      </c>
    </row>
    <row r="3" spans="1:5" ht="12.75">
      <c r="A3" s="87">
        <v>2015</v>
      </c>
      <c r="B3" s="88">
        <f>$H$2-A3</f>
        <v>7</v>
      </c>
      <c r="D3" s="87">
        <v>2015</v>
      </c>
      <c r="E3" s="88">
        <v>12</v>
      </c>
    </row>
    <row r="4" spans="1:5" ht="12.75">
      <c r="A4" s="87">
        <v>2014</v>
      </c>
      <c r="B4" s="88">
        <f>$H$2-A4</f>
        <v>8</v>
      </c>
      <c r="D4" s="87">
        <v>2014</v>
      </c>
      <c r="E4" s="88">
        <v>12</v>
      </c>
    </row>
    <row r="5" spans="1:5" ht="12.75">
      <c r="A5" s="87">
        <v>2013</v>
      </c>
      <c r="B5" s="88">
        <f>$H$2-A5</f>
        <v>9</v>
      </c>
      <c r="D5" s="87">
        <v>2013</v>
      </c>
      <c r="E5" s="88">
        <v>12</v>
      </c>
    </row>
    <row r="6" spans="1:5" ht="12.75">
      <c r="A6" s="87">
        <v>2012</v>
      </c>
      <c r="B6" s="88">
        <f>$H$2-A6</f>
        <v>10</v>
      </c>
      <c r="D6" s="87">
        <v>2012</v>
      </c>
      <c r="E6" s="88">
        <v>12</v>
      </c>
    </row>
    <row r="7" spans="1:5" ht="13.5" thickBot="1">
      <c r="A7" s="89">
        <v>2011</v>
      </c>
      <c r="B7" s="90">
        <f>$H$2-A7</f>
        <v>11</v>
      </c>
      <c r="D7" s="87">
        <v>2011</v>
      </c>
      <c r="E7" s="88">
        <v>12</v>
      </c>
    </row>
    <row r="8" spans="4:5" ht="12.75">
      <c r="D8" s="87">
        <v>2010</v>
      </c>
      <c r="E8" s="88">
        <f>$H$2-D8</f>
        <v>12</v>
      </c>
    </row>
    <row r="9" spans="4:5" ht="12.75">
      <c r="D9" s="87">
        <v>2009</v>
      </c>
      <c r="E9" s="88">
        <f>$H$2-D9</f>
        <v>13</v>
      </c>
    </row>
    <row r="10" spans="4:5" ht="12.75">
      <c r="D10" s="87">
        <v>2008</v>
      </c>
      <c r="E10" s="88">
        <f>$H$2-D10</f>
        <v>14</v>
      </c>
    </row>
    <row r="11" spans="4:5" ht="12.75">
      <c r="D11" s="87">
        <v>2007</v>
      </c>
      <c r="E11" s="88">
        <f>$H$2-D11</f>
        <v>15</v>
      </c>
    </row>
    <row r="12" spans="4:5" ht="13.5" thickBot="1">
      <c r="D12" s="89">
        <v>2006</v>
      </c>
      <c r="E12" s="90">
        <f>$H$2-D12</f>
        <v>16</v>
      </c>
    </row>
    <row r="14" ht="13.5" thickBot="1"/>
    <row r="15" spans="1:5" ht="25.5">
      <c r="A15" s="82" t="s">
        <v>42</v>
      </c>
      <c r="B15" s="91" t="s">
        <v>45</v>
      </c>
      <c r="D15" s="82" t="s">
        <v>41</v>
      </c>
      <c r="E15" s="91" t="s">
        <v>45</v>
      </c>
    </row>
    <row r="16" spans="1:5" ht="12.75">
      <c r="A16" s="84">
        <v>18</v>
      </c>
      <c r="B16" s="92">
        <v>1007</v>
      </c>
      <c r="D16" s="84">
        <v>36</v>
      </c>
      <c r="E16" s="92">
        <v>1005</v>
      </c>
    </row>
    <row r="17" spans="1:5" ht="12.75">
      <c r="A17" s="87">
        <v>19</v>
      </c>
      <c r="B17" s="93">
        <v>1007</v>
      </c>
      <c r="D17" s="87">
        <v>37</v>
      </c>
      <c r="E17" s="93">
        <v>1005</v>
      </c>
    </row>
    <row r="18" spans="1:5" ht="12.75">
      <c r="A18" s="87">
        <v>20</v>
      </c>
      <c r="B18" s="93">
        <v>1007</v>
      </c>
      <c r="D18" s="87">
        <v>38</v>
      </c>
      <c r="E18" s="93">
        <v>1005</v>
      </c>
    </row>
    <row r="19" spans="1:5" ht="12.75">
      <c r="A19" s="87">
        <v>21</v>
      </c>
      <c r="B19" s="93">
        <v>1005</v>
      </c>
      <c r="D19" s="87">
        <v>39</v>
      </c>
      <c r="E19" s="93">
        <v>1003</v>
      </c>
    </row>
    <row r="20" spans="1:5" ht="12.75">
      <c r="A20" s="87">
        <v>22</v>
      </c>
      <c r="B20" s="93">
        <v>1005</v>
      </c>
      <c r="D20" s="87">
        <v>40</v>
      </c>
      <c r="E20" s="93">
        <v>1003</v>
      </c>
    </row>
    <row r="21" spans="1:5" ht="12.75">
      <c r="A21" s="87">
        <v>23</v>
      </c>
      <c r="B21" s="93">
        <v>1005</v>
      </c>
      <c r="D21" s="87">
        <v>41</v>
      </c>
      <c r="E21" s="93">
        <v>1003</v>
      </c>
    </row>
    <row r="22" spans="1:5" ht="12.75">
      <c r="A22" s="87">
        <v>24</v>
      </c>
      <c r="B22" s="93">
        <v>1003</v>
      </c>
      <c r="D22" s="87">
        <v>42</v>
      </c>
      <c r="E22" s="93">
        <v>1002</v>
      </c>
    </row>
    <row r="23" spans="1:5" ht="12.75">
      <c r="A23" s="87">
        <v>25</v>
      </c>
      <c r="B23" s="93">
        <v>1003</v>
      </c>
      <c r="D23" s="87">
        <v>43</v>
      </c>
      <c r="E23" s="93">
        <v>1002</v>
      </c>
    </row>
    <row r="24" spans="1:5" ht="12.75">
      <c r="A24" s="87">
        <v>26</v>
      </c>
      <c r="B24" s="93">
        <v>1003</v>
      </c>
      <c r="D24" s="87">
        <v>44</v>
      </c>
      <c r="E24" s="93">
        <v>1002</v>
      </c>
    </row>
    <row r="25" spans="1:5" ht="12.75">
      <c r="A25" s="87">
        <v>27</v>
      </c>
      <c r="B25" s="93">
        <v>1002</v>
      </c>
      <c r="D25" s="87">
        <v>45</v>
      </c>
      <c r="E25" s="93">
        <v>1001</v>
      </c>
    </row>
    <row r="26" spans="1:5" ht="12.75">
      <c r="A26" s="87">
        <v>28</v>
      </c>
      <c r="B26" s="93">
        <v>1002</v>
      </c>
      <c r="D26" s="87">
        <v>46</v>
      </c>
      <c r="E26" s="93">
        <v>1001</v>
      </c>
    </row>
    <row r="27" spans="1:5" ht="12.75">
      <c r="A27" s="87">
        <v>29</v>
      </c>
      <c r="B27" s="93">
        <v>1002</v>
      </c>
      <c r="D27" s="87">
        <v>47</v>
      </c>
      <c r="E27" s="93">
        <v>1001</v>
      </c>
    </row>
    <row r="28" spans="1:5" ht="13.5" thickBot="1">
      <c r="A28" s="87">
        <v>30</v>
      </c>
      <c r="B28" s="93">
        <v>1001</v>
      </c>
      <c r="D28" s="89">
        <v>48</v>
      </c>
      <c r="E28" s="94">
        <v>1000</v>
      </c>
    </row>
    <row r="29" spans="1:2" ht="12.75">
      <c r="A29" s="87">
        <v>31</v>
      </c>
      <c r="B29" s="93">
        <v>1001</v>
      </c>
    </row>
    <row r="30" spans="1:2" ht="12.75">
      <c r="A30" s="87">
        <v>32</v>
      </c>
      <c r="B30" s="93">
        <v>1001</v>
      </c>
    </row>
    <row r="31" spans="1:2" ht="13.5" thickBot="1">
      <c r="A31" s="89">
        <v>33</v>
      </c>
      <c r="B31" s="94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Priloga_ocenjevanje</dc:title>
  <dc:subject/>
  <dc:creator>MS GZS</dc:creator>
  <cp:keywords/>
  <dc:description/>
  <cp:lastModifiedBy>Gregor Meglič</cp:lastModifiedBy>
  <cp:lastPrinted>2015-03-09T20:21:25Z</cp:lastPrinted>
  <dcterms:created xsi:type="dcterms:W3CDTF">2005-04-29T09:10:03Z</dcterms:created>
  <dcterms:modified xsi:type="dcterms:W3CDTF">2022-06-06T10:32:09Z</dcterms:modified>
  <cp:category/>
  <cp:version/>
  <cp:contentType/>
  <cp:contentStatus/>
</cp:coreProperties>
</file>